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dhvan\Documents\GitHub\P4P-Transformer-ASR-for-Dysarthric-Speech\"/>
    </mc:Choice>
  </mc:AlternateContent>
  <xr:revisionPtr revIDLastSave="0" documentId="13_ncr:1_{93E0CF3B-ACFD-4CA1-A4C4-8C75ABF9B219}" xr6:coauthVersionLast="47" xr6:coauthVersionMax="47" xr10:uidLastSave="{00000000-0000-0000-0000-000000000000}"/>
  <bookViews>
    <workbookView xWindow="-98" yWindow="-98" windowWidth="20715" windowHeight="13155" firstSheet="2" activeTab="12" xr2:uid="{65B8B18D-9A80-4269-9189-9F5DDA7ECA5A}"/>
  </bookViews>
  <sheets>
    <sheet name="M04" sheetId="3" r:id="rId1"/>
    <sheet name="F02" sheetId="1" r:id="rId2"/>
    <sheet name="F03" sheetId="4" r:id="rId3"/>
    <sheet name="M12" sheetId="5" r:id="rId4"/>
    <sheet name="M01" sheetId="6" r:id="rId5"/>
    <sheet name="M07" sheetId="7" r:id="rId6"/>
    <sheet name="M16" sheetId="8" r:id="rId7"/>
    <sheet name="M05" sheetId="9" r:id="rId8"/>
    <sheet name="M11" sheetId="10" r:id="rId9"/>
    <sheet name="F04" sheetId="11" r:id="rId10"/>
    <sheet name="M09" sheetId="12" r:id="rId11"/>
    <sheet name="M14" sheetId="13" r:id="rId12"/>
    <sheet name="M10" sheetId="14" r:id="rId13"/>
    <sheet name="Sheet1" sheetId="2" r:id="rId1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68" i="14" l="1"/>
  <c r="C59" i="14"/>
  <c r="C41" i="14"/>
  <c r="C50" i="14"/>
  <c r="C32" i="14"/>
  <c r="C23" i="14"/>
  <c r="C14" i="14"/>
  <c r="C5" i="14"/>
  <c r="C86" i="13"/>
  <c r="C77" i="13"/>
  <c r="C68" i="13"/>
  <c r="C59" i="13"/>
  <c r="C50" i="13"/>
  <c r="C41" i="13"/>
  <c r="C23" i="13"/>
  <c r="C32" i="13"/>
  <c r="C14" i="13"/>
  <c r="C5" i="13"/>
  <c r="C86" i="12"/>
  <c r="C77" i="12"/>
  <c r="C68" i="12"/>
  <c r="C59" i="12"/>
  <c r="C50" i="12"/>
  <c r="C41" i="12"/>
  <c r="C32" i="12"/>
  <c r="C23" i="12"/>
  <c r="C14" i="12"/>
  <c r="C5" i="12"/>
  <c r="C77" i="11"/>
  <c r="C68" i="11"/>
  <c r="C59" i="11"/>
  <c r="C50" i="11"/>
  <c r="C41" i="11"/>
  <c r="C32" i="11"/>
  <c r="C23" i="11"/>
  <c r="C14" i="11"/>
  <c r="C5" i="11"/>
  <c r="C86" i="10"/>
  <c r="C77" i="10"/>
  <c r="C68" i="10"/>
  <c r="C59" i="10"/>
  <c r="C50" i="10"/>
  <c r="C41" i="10"/>
  <c r="C32" i="10"/>
  <c r="C23" i="10"/>
  <c r="C14" i="10"/>
  <c r="C5" i="10"/>
  <c r="C68" i="9"/>
  <c r="C86" i="9"/>
  <c r="C77" i="9"/>
  <c r="C59" i="9"/>
  <c r="C50" i="9"/>
  <c r="C41" i="9"/>
  <c r="C32" i="9"/>
  <c r="C23" i="9"/>
  <c r="C14" i="9"/>
  <c r="C5" i="9"/>
  <c r="C86" i="8"/>
  <c r="C77" i="8"/>
  <c r="C68" i="8"/>
  <c r="C59" i="8"/>
  <c r="C50" i="8"/>
  <c r="C41" i="8"/>
  <c r="C32" i="8"/>
  <c r="C14" i="8"/>
  <c r="C23" i="8"/>
  <c r="C5" i="8"/>
  <c r="C86" i="7"/>
  <c r="C77" i="7"/>
  <c r="C68" i="7"/>
  <c r="C59" i="7"/>
  <c r="C50" i="7"/>
  <c r="C41" i="7"/>
  <c r="C32" i="7"/>
  <c r="C23" i="7"/>
  <c r="C14" i="7"/>
  <c r="C5" i="7"/>
  <c r="C86" i="6"/>
  <c r="C77" i="6"/>
  <c r="C68" i="6"/>
  <c r="C59" i="6"/>
  <c r="C50" i="6"/>
  <c r="C41" i="6"/>
  <c r="C32" i="6"/>
  <c r="C23" i="6"/>
  <c r="C14" i="6"/>
  <c r="C5" i="6"/>
  <c r="C86" i="5"/>
  <c r="C77" i="5"/>
  <c r="C68" i="5"/>
  <c r="C59" i="5"/>
  <c r="C50" i="5"/>
  <c r="C41" i="5"/>
  <c r="C32" i="5"/>
  <c r="C23" i="5"/>
  <c r="C14" i="5"/>
  <c r="C5" i="5"/>
  <c r="C77" i="4"/>
  <c r="C68" i="4"/>
  <c r="C59" i="4"/>
  <c r="C50" i="4"/>
  <c r="C41" i="4"/>
  <c r="C32" i="4"/>
  <c r="C23" i="4"/>
  <c r="C14" i="4"/>
  <c r="C5" i="4"/>
  <c r="C5" i="3"/>
  <c r="C59" i="1"/>
  <c r="C50" i="1"/>
  <c r="C41" i="1"/>
  <c r="C32" i="1"/>
  <c r="O3" i="2"/>
  <c r="O4" i="2"/>
  <c r="O5" i="2"/>
  <c r="O6" i="2"/>
  <c r="O7" i="2"/>
  <c r="O8" i="2"/>
  <c r="O9" i="2"/>
  <c r="O10" i="2"/>
  <c r="O11" i="2"/>
  <c r="O12" i="2"/>
  <c r="O13" i="2"/>
  <c r="O14" i="2"/>
  <c r="O15" i="2"/>
  <c r="O16" i="2"/>
  <c r="O17" i="2"/>
  <c r="O18" i="2"/>
  <c r="O19" i="2"/>
  <c r="O20" i="2"/>
  <c r="O21" i="2"/>
  <c r="O22" i="2"/>
  <c r="O23" i="2"/>
  <c r="O24" i="2"/>
  <c r="O25" i="2"/>
  <c r="O26" i="2"/>
  <c r="O27" i="2"/>
  <c r="O28" i="2"/>
  <c r="O29" i="2"/>
  <c r="O30" i="2"/>
  <c r="O31" i="2"/>
  <c r="O32" i="2"/>
  <c r="O33" i="2"/>
  <c r="O34" i="2"/>
  <c r="O35" i="2"/>
  <c r="O36" i="2"/>
  <c r="O37" i="2"/>
  <c r="O38" i="2"/>
  <c r="O39" i="2"/>
  <c r="O40" i="2"/>
  <c r="O41" i="2"/>
  <c r="O42" i="2"/>
  <c r="O43" i="2"/>
  <c r="O44" i="2"/>
  <c r="O45" i="2"/>
  <c r="O46" i="2"/>
  <c r="O47" i="2"/>
  <c r="O48" i="2"/>
  <c r="O49" i="2"/>
  <c r="O50" i="2"/>
  <c r="O51" i="2"/>
  <c r="O52" i="2"/>
  <c r="O53" i="2"/>
  <c r="O54" i="2"/>
  <c r="O55" i="2"/>
  <c r="O56" i="2"/>
  <c r="O57" i="2"/>
  <c r="O58" i="2"/>
  <c r="O59" i="2"/>
  <c r="O60" i="2"/>
  <c r="O61" i="2"/>
  <c r="O62" i="2"/>
  <c r="O63" i="2"/>
  <c r="O64" i="2"/>
  <c r="O65" i="2"/>
  <c r="O66" i="2"/>
  <c r="O67" i="2"/>
  <c r="O68" i="2"/>
  <c r="O69" i="2"/>
  <c r="O70" i="2"/>
  <c r="O71" i="2"/>
  <c r="O72" i="2"/>
  <c r="O73" i="2"/>
  <c r="O74" i="2"/>
  <c r="O75" i="2"/>
  <c r="O76" i="2"/>
  <c r="O77" i="2"/>
  <c r="O78" i="2"/>
  <c r="O79" i="2"/>
  <c r="O80" i="2"/>
  <c r="O81" i="2"/>
  <c r="O82" i="2"/>
  <c r="O83" i="2"/>
  <c r="O84" i="2"/>
  <c r="O85" i="2"/>
  <c r="O86" i="2"/>
  <c r="O87" i="2"/>
  <c r="O88" i="2"/>
  <c r="O89" i="2"/>
  <c r="O90" i="2"/>
  <c r="O91" i="2"/>
  <c r="O92" i="2"/>
  <c r="O93" i="2"/>
  <c r="O94" i="2"/>
  <c r="O95" i="2"/>
  <c r="O96" i="2"/>
  <c r="O97" i="2"/>
  <c r="O98" i="2"/>
  <c r="O99" i="2"/>
  <c r="O100" i="2"/>
  <c r="O101" i="2"/>
  <c r="O102" i="2"/>
  <c r="O103" i="2"/>
  <c r="O104" i="2"/>
  <c r="O105" i="2"/>
  <c r="O106" i="2"/>
  <c r="O107" i="2"/>
  <c r="O108" i="2"/>
  <c r="O109" i="2"/>
  <c r="O110" i="2"/>
  <c r="O111" i="2"/>
  <c r="O112" i="2"/>
  <c r="O113" i="2"/>
  <c r="O114" i="2"/>
  <c r="O115" i="2"/>
  <c r="O116" i="2"/>
  <c r="O117" i="2"/>
  <c r="O118" i="2"/>
  <c r="O2" i="2"/>
  <c r="N3" i="2"/>
  <c r="N4" i="2"/>
  <c r="N5" i="2"/>
  <c r="N6" i="2"/>
  <c r="N7" i="2"/>
  <c r="N8" i="2"/>
  <c r="N9" i="2"/>
  <c r="N10" i="2"/>
  <c r="N11" i="2"/>
  <c r="N12" i="2"/>
  <c r="N13" i="2"/>
  <c r="N14" i="2"/>
  <c r="N15" i="2"/>
  <c r="N16" i="2"/>
  <c r="N17" i="2"/>
  <c r="N18" i="2"/>
  <c r="N19" i="2"/>
  <c r="N20" i="2"/>
  <c r="N21" i="2"/>
  <c r="N22" i="2"/>
  <c r="N23" i="2"/>
  <c r="N24" i="2"/>
  <c r="N25" i="2"/>
  <c r="N26" i="2"/>
  <c r="N27" i="2"/>
  <c r="N28" i="2"/>
  <c r="N29" i="2"/>
  <c r="N30" i="2"/>
  <c r="N31" i="2"/>
  <c r="N32" i="2"/>
  <c r="N33" i="2"/>
  <c r="N34" i="2"/>
  <c r="N35" i="2"/>
  <c r="N36" i="2"/>
  <c r="N37" i="2"/>
  <c r="N38" i="2"/>
  <c r="N39" i="2"/>
  <c r="N40" i="2"/>
  <c r="N41" i="2"/>
  <c r="N42" i="2"/>
  <c r="N43" i="2"/>
  <c r="N44" i="2"/>
  <c r="N45" i="2"/>
  <c r="N46" i="2"/>
  <c r="N47" i="2"/>
  <c r="N48" i="2"/>
  <c r="N49" i="2"/>
  <c r="N50" i="2"/>
  <c r="N51" i="2"/>
  <c r="N52" i="2"/>
  <c r="N53" i="2"/>
  <c r="N54" i="2"/>
  <c r="N55" i="2"/>
  <c r="N56" i="2"/>
  <c r="N57" i="2"/>
  <c r="N58" i="2"/>
  <c r="N59" i="2"/>
  <c r="N60" i="2"/>
  <c r="N61" i="2"/>
  <c r="N62" i="2"/>
  <c r="N63" i="2"/>
  <c r="N64" i="2"/>
  <c r="N65" i="2"/>
  <c r="N66" i="2"/>
  <c r="N67" i="2"/>
  <c r="N68" i="2"/>
  <c r="N69" i="2"/>
  <c r="N70" i="2"/>
  <c r="N71" i="2"/>
  <c r="N72" i="2"/>
  <c r="N73" i="2"/>
  <c r="N74" i="2"/>
  <c r="N75" i="2"/>
  <c r="N76" i="2"/>
  <c r="N77" i="2"/>
  <c r="N78" i="2"/>
  <c r="N79" i="2"/>
  <c r="N80" i="2"/>
  <c r="N81" i="2"/>
  <c r="N82" i="2"/>
  <c r="N83" i="2"/>
  <c r="N84" i="2"/>
  <c r="N85" i="2"/>
  <c r="N86" i="2"/>
  <c r="N87" i="2"/>
  <c r="N88" i="2"/>
  <c r="N89" i="2"/>
  <c r="N90" i="2"/>
  <c r="N91" i="2"/>
  <c r="N92" i="2"/>
  <c r="N93" i="2"/>
  <c r="N94" i="2"/>
  <c r="N95" i="2"/>
  <c r="N96" i="2"/>
  <c r="N97" i="2"/>
  <c r="N98" i="2"/>
  <c r="N99" i="2"/>
  <c r="N100" i="2"/>
  <c r="N101" i="2"/>
  <c r="N102" i="2"/>
  <c r="N103" i="2"/>
  <c r="N104" i="2"/>
  <c r="N105" i="2"/>
  <c r="N106" i="2"/>
  <c r="N107" i="2"/>
  <c r="N108" i="2"/>
  <c r="N109" i="2"/>
  <c r="N110" i="2"/>
  <c r="N111" i="2"/>
  <c r="N112" i="2"/>
  <c r="N113" i="2"/>
  <c r="N114" i="2"/>
  <c r="N115" i="2"/>
  <c r="N116" i="2"/>
  <c r="N117" i="2"/>
  <c r="N118" i="2"/>
  <c r="N2" i="2"/>
  <c r="C23" i="1"/>
  <c r="C14" i="1"/>
  <c r="C5" i="1"/>
</calcChain>
</file>

<file path=xl/sharedStrings.xml><?xml version="1.0" encoding="utf-8"?>
<sst xmlns="http://schemas.openxmlformats.org/spreadsheetml/2006/main" count="378" uniqueCount="175">
  <si>
    <t>Model Name</t>
  </si>
  <si>
    <t>Accuracy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</si>
  <si>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F02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</si>
  <si>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Low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</si>
  <si>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67.02</t>
    </r>
  </si>
  <si>
    <t>Layers Frozen</t>
  </si>
  <si>
    <t>Loss graph</t>
  </si>
  <si>
    <t>Training accuracy graph</t>
  </si>
  <si>
    <t>F03_E1.h5</t>
  </si>
  <si>
    <t>Encoder 1</t>
  </si>
  <si>
    <t>F03_E12.h5</t>
  </si>
  <si>
    <t>F03_E123</t>
  </si>
  <si>
    <t>Encoder 12</t>
  </si>
  <si>
    <t>Encoder 123</t>
  </si>
  <si>
    <t>Training Accuracy</t>
  </si>
  <si>
    <t>F03_E1234</t>
  </si>
  <si>
    <t>Encode 1234</t>
  </si>
  <si>
    <t>F03_E12345</t>
  </si>
  <si>
    <t>Encode 12345</t>
  </si>
  <si>
    <t xml:space="preserve">Token Embeddings </t>
  </si>
  <si>
    <t>F03_T3+D123</t>
  </si>
  <si>
    <t xml:space="preserve">Token Embeddings
+
Decoder 123 </t>
  </si>
  <si>
    <t>F03_T3+D12</t>
  </si>
  <si>
    <t xml:space="preserve">Token Embeddings
+
Decoder 12 </t>
  </si>
  <si>
    <t>Token Embeddings
+
Decoder 1</t>
  </si>
  <si>
    <t>F03_T3+D1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</si>
  <si>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M04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</si>
  <si>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Very Low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</si>
  <si>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10.94</t>
    </r>
  </si>
  <si>
    <t>M04_E1.h5</t>
  </si>
  <si>
    <t>M04_E12.h5</t>
  </si>
  <si>
    <t>M04_E123</t>
  </si>
  <si>
    <t>M04_E1234</t>
  </si>
  <si>
    <t>M04_E12345</t>
  </si>
  <si>
    <t>M04_TE</t>
  </si>
  <si>
    <t>M04_T3+D123</t>
  </si>
  <si>
    <t>M04_T3+D12</t>
  </si>
  <si>
    <t>M04_T3+D1</t>
  </si>
  <si>
    <t>Token Embeddings
+
Decoder 123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</si>
  <si>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F03</t>
    </r>
  </si>
  <si>
    <t>F03_TE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</si>
  <si>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32.47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</si>
  <si>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M12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</si>
  <si>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40.65</t>
    </r>
  </si>
  <si>
    <t>Decoder 3</t>
  </si>
  <si>
    <t>M12_E1.h5</t>
  </si>
  <si>
    <t>M12_E12.h5</t>
  </si>
  <si>
    <t>M12_E123</t>
  </si>
  <si>
    <t>M12_E1234</t>
  </si>
  <si>
    <t>M12_E12345</t>
  </si>
  <si>
    <t>M12_TE</t>
  </si>
  <si>
    <t>M12_T3+D123</t>
  </si>
  <si>
    <t>M12_T3+D12</t>
  </si>
  <si>
    <t>M12_D3</t>
  </si>
  <si>
    <t>M12_T3+D1</t>
  </si>
  <si>
    <t>F02_E1.h5</t>
  </si>
  <si>
    <t>F02_E12.h5</t>
  </si>
  <si>
    <t>F02_E123</t>
  </si>
  <si>
    <t>F02_E1234</t>
  </si>
  <si>
    <t>F02_E12345</t>
  </si>
  <si>
    <t>F02_t3</t>
  </si>
  <si>
    <t>F02_T3+D123</t>
  </si>
  <si>
    <t>F02_T3+D12</t>
  </si>
  <si>
    <t>F02_T3+D1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</si>
  <si>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28.37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</si>
  <si>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M01</t>
    </r>
  </si>
  <si>
    <t>M01_E1.h5</t>
  </si>
  <si>
    <t>M01_E12.h5</t>
  </si>
  <si>
    <t>M01_E123</t>
  </si>
  <si>
    <t>M01_E1234</t>
  </si>
  <si>
    <t>M01_E12345</t>
  </si>
  <si>
    <t>M01_TE</t>
  </si>
  <si>
    <t>M01_T3+D123</t>
  </si>
  <si>
    <t>M01_T3+D12</t>
  </si>
  <si>
    <t>M01_T3+D1</t>
  </si>
  <si>
    <t>M01_D3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</si>
  <si>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M07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</si>
  <si>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69.46</t>
    </r>
  </si>
  <si>
    <t>M07_E1.h5</t>
  </si>
  <si>
    <t>M07_E12.h5</t>
  </si>
  <si>
    <t>M07_E123</t>
  </si>
  <si>
    <t>M07_E1234</t>
  </si>
  <si>
    <t>M07_E12345</t>
  </si>
  <si>
    <t>M07_TE</t>
  </si>
  <si>
    <t>M07_T3+D123</t>
  </si>
  <si>
    <t>M07_T3+D12</t>
  </si>
  <si>
    <t>M07_T3+D1</t>
  </si>
  <si>
    <t>&lt;__main__.DisplayOutputs object at 0x7fcfe04bb910&gt;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</si>
  <si>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M16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</si>
  <si>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55.91</t>
    </r>
  </si>
  <si>
    <t>M16_E1.h5</t>
  </si>
  <si>
    <t>M16_E12.h5</t>
  </si>
  <si>
    <t>M16_E123</t>
  </si>
  <si>
    <t>M16_E1234</t>
  </si>
  <si>
    <t>M16_E12345</t>
  </si>
  <si>
    <t>M16_TE</t>
  </si>
  <si>
    <t>M16_T3+D123</t>
  </si>
  <si>
    <t>M16_T3+D12</t>
  </si>
  <si>
    <t>M16_T3+D1</t>
  </si>
  <si>
    <t>M16_D3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</si>
  <si>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M05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</si>
  <si>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Mild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</si>
  <si>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64.95</t>
    </r>
  </si>
  <si>
    <t>M05_E1.h5</t>
  </si>
  <si>
    <t>M05_E12.h5</t>
  </si>
  <si>
    <t>M05_E123</t>
  </si>
  <si>
    <t>M05_E1234</t>
  </si>
  <si>
    <t>M05_E12345</t>
  </si>
  <si>
    <t>M05_TE</t>
  </si>
  <si>
    <t>M05_T3+D1</t>
  </si>
  <si>
    <t>M05_T3+D12</t>
  </si>
  <si>
    <t>M05_T3+D123</t>
  </si>
  <si>
    <t>M05_D3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</si>
  <si>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M11</t>
    </r>
  </si>
  <si>
    <t>M11_E1.h5</t>
  </si>
  <si>
    <t>M11_E12.h5</t>
  </si>
  <si>
    <t>M11_E123</t>
  </si>
  <si>
    <t>M11_E1234</t>
  </si>
  <si>
    <t>M11_E12345</t>
  </si>
  <si>
    <t>M11_TE</t>
  </si>
  <si>
    <t>M11_T3+D1</t>
  </si>
  <si>
    <t>M11_T3+D12</t>
  </si>
  <si>
    <t>M11_T3+D123</t>
  </si>
  <si>
    <t>M11_D3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</si>
  <si>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49.68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</si>
  <si>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F04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</si>
  <si>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54.75</t>
    </r>
  </si>
  <si>
    <t>F04_E1.h5</t>
  </si>
  <si>
    <t>F04_E12.h5</t>
  </si>
  <si>
    <t>F04_E123</t>
  </si>
  <si>
    <t>F04_E1234</t>
  </si>
  <si>
    <t>F04_E12345</t>
  </si>
  <si>
    <t>F04_TE</t>
  </si>
  <si>
    <t>F04_T3+D1</t>
  </si>
  <si>
    <t>F04_T3+D12</t>
  </si>
  <si>
    <t>F04_T3+D123</t>
  </si>
  <si>
    <t>F04_D3</t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</si>
  <si>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High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</si>
  <si>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85.16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</si>
  <si>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M09</t>
    </r>
  </si>
  <si>
    <t>M09_E1.h5</t>
  </si>
  <si>
    <t>M09_E12.h5</t>
  </si>
  <si>
    <t>M09_E123</t>
  </si>
  <si>
    <t>M09_E1234</t>
  </si>
  <si>
    <t>M09_E12345</t>
  </si>
  <si>
    <t>M09_TE</t>
  </si>
  <si>
    <t>M09_T3+D1</t>
  </si>
  <si>
    <t>M09_T3+D12</t>
  </si>
  <si>
    <t>M09_T3+D123</t>
  </si>
  <si>
    <t>M09_D3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</si>
  <si>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M14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</si>
  <si>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86.45</t>
    </r>
  </si>
  <si>
    <t>M14_E1.h5</t>
  </si>
  <si>
    <t>M14_E12.h5</t>
  </si>
  <si>
    <t>M14_E123</t>
  </si>
  <si>
    <t>M14_E1234</t>
  </si>
  <si>
    <t>M14_E12345</t>
  </si>
  <si>
    <t>M14_TE</t>
  </si>
  <si>
    <t>M14_T3+D1</t>
  </si>
  <si>
    <t>M14_T3+D12</t>
  </si>
  <si>
    <t>M14_T3+D123</t>
  </si>
  <si>
    <t>M14_D3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</si>
  <si>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M10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</si>
  <si>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89.68</t>
    </r>
  </si>
  <si>
    <t>M10_E1.h5</t>
  </si>
  <si>
    <t>M10_E12.h5</t>
  </si>
  <si>
    <t>M10_E123</t>
  </si>
  <si>
    <t>M10_E1234</t>
  </si>
  <si>
    <t>M10_E12345</t>
  </si>
  <si>
    <t>M10_TE</t>
  </si>
  <si>
    <t>M10_T3+D1</t>
  </si>
  <si>
    <t>M10_T3+D12</t>
  </si>
  <si>
    <t>M10_T3+D123</t>
  </si>
  <si>
    <t>M10_D3</t>
  </si>
  <si>
    <t>&lt;__main__.DisplayOutputs object at 0x7f58b2791490&gt;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</si>
</sst>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19"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0" xfId="0" applyAlignment="1">
      <alignment wrapText="1"/>
    </xf>
    <xf numFmtId="0" fontId="0" fillId="0" borderId="4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2" xfId="0" applyBorder="1" applyAlignment="1">
      <alignment horizontal="center" wrapText="1"/>
    </xf>
    <xf numFmtId="0" fontId="0" fillId="0" borderId="0" xfId="0" applyAlignment="1">
      <alignment horizontal="center"/>
    </xf>
    <xf numFmtId="0" fontId="0" fillId="0" borderId="8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0" xfId="0" applyAlignment="1">
      <alignment horizontal="center" wrapText="1"/>
    </xf>
    <xf numFmtId="0" fontId="0" fillId="0" borderId="8" xfId="0" applyBorder="1" applyAlignment="1">
      <alignment horizontal="center" wrapText="1"/>
    </xf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2" xfId="0" applyBorder="1"/>
    <xf numFmtId="0" fontId="0" fillId="0" borderId="8" xfId="0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Sheet1!$O$1</c:f>
              <c:strCache>
                <c:ptCount val="1"/>
                <c:pt idx="0">
                  <c:v>Training Accuracy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yVal>
            <c:numRef>
              <c:f>Sheet1!$O$2:$O$101</c:f>
              <c:numCache>
                <c:formatCode>General</c:formatCode>
                <c:ptCount val="100"/>
                <c:pt idx="0">
                  <c:v>71.875</c:v>
                </c:pt>
                <c:pt idx="1">
                  <c:v>75</c:v>
                </c:pt>
                <c:pt idx="2">
                  <c:v>85.9375</c:v>
                </c:pt>
                <c:pt idx="3">
                  <c:v>90.625</c:v>
                </c:pt>
                <c:pt idx="4">
                  <c:v>87.5</c:v>
                </c:pt>
                <c:pt idx="5">
                  <c:v>87.5</c:v>
                </c:pt>
                <c:pt idx="6">
                  <c:v>90.625</c:v>
                </c:pt>
                <c:pt idx="7">
                  <c:v>90.625</c:v>
                </c:pt>
                <c:pt idx="8">
                  <c:v>89.0625</c:v>
                </c:pt>
                <c:pt idx="9">
                  <c:v>89.0625</c:v>
                </c:pt>
                <c:pt idx="10">
                  <c:v>89.0625</c:v>
                </c:pt>
                <c:pt idx="11">
                  <c:v>89.0625</c:v>
                </c:pt>
                <c:pt idx="12">
                  <c:v>89.0625</c:v>
                </c:pt>
                <c:pt idx="13">
                  <c:v>89.0625</c:v>
                </c:pt>
                <c:pt idx="14">
                  <c:v>89.0625</c:v>
                </c:pt>
                <c:pt idx="15">
                  <c:v>89.0625</c:v>
                </c:pt>
                <c:pt idx="16">
                  <c:v>89.0625</c:v>
                </c:pt>
                <c:pt idx="17">
                  <c:v>89.0625</c:v>
                </c:pt>
                <c:pt idx="18">
                  <c:v>89.0625</c:v>
                </c:pt>
                <c:pt idx="19">
                  <c:v>89.0625</c:v>
                </c:pt>
                <c:pt idx="20">
                  <c:v>89.0625</c:v>
                </c:pt>
                <c:pt idx="21">
                  <c:v>90.625</c:v>
                </c:pt>
                <c:pt idx="22">
                  <c:v>92.1875</c:v>
                </c:pt>
                <c:pt idx="23">
                  <c:v>92.1875</c:v>
                </c:pt>
                <c:pt idx="24">
                  <c:v>92.1875</c:v>
                </c:pt>
                <c:pt idx="25">
                  <c:v>92.1875</c:v>
                </c:pt>
                <c:pt idx="26">
                  <c:v>92.1875</c:v>
                </c:pt>
                <c:pt idx="27">
                  <c:v>92.1875</c:v>
                </c:pt>
                <c:pt idx="28">
                  <c:v>93.75</c:v>
                </c:pt>
                <c:pt idx="29">
                  <c:v>93.75</c:v>
                </c:pt>
                <c:pt idx="30">
                  <c:v>93.75</c:v>
                </c:pt>
                <c:pt idx="31">
                  <c:v>93.75</c:v>
                </c:pt>
                <c:pt idx="32">
                  <c:v>93.75</c:v>
                </c:pt>
                <c:pt idx="33">
                  <c:v>93.75</c:v>
                </c:pt>
                <c:pt idx="34">
                  <c:v>93.75</c:v>
                </c:pt>
                <c:pt idx="35">
                  <c:v>93.75</c:v>
                </c:pt>
                <c:pt idx="36">
                  <c:v>93.75</c:v>
                </c:pt>
                <c:pt idx="37">
                  <c:v>93.75</c:v>
                </c:pt>
                <c:pt idx="38">
                  <c:v>93.75</c:v>
                </c:pt>
                <c:pt idx="39">
                  <c:v>93.75</c:v>
                </c:pt>
                <c:pt idx="40">
                  <c:v>93.75</c:v>
                </c:pt>
                <c:pt idx="41">
                  <c:v>93.75</c:v>
                </c:pt>
                <c:pt idx="42">
                  <c:v>93.75</c:v>
                </c:pt>
                <c:pt idx="43">
                  <c:v>93.75</c:v>
                </c:pt>
                <c:pt idx="44">
                  <c:v>93.75</c:v>
                </c:pt>
                <c:pt idx="45">
                  <c:v>93.75</c:v>
                </c:pt>
                <c:pt idx="46">
                  <c:v>93.75</c:v>
                </c:pt>
                <c:pt idx="47">
                  <c:v>93.75</c:v>
                </c:pt>
                <c:pt idx="48">
                  <c:v>93.75</c:v>
                </c:pt>
                <c:pt idx="49">
                  <c:v>93.75</c:v>
                </c:pt>
                <c:pt idx="50">
                  <c:v>93.75</c:v>
                </c:pt>
                <c:pt idx="51">
                  <c:v>93.75</c:v>
                </c:pt>
                <c:pt idx="52">
                  <c:v>93.75</c:v>
                </c:pt>
                <c:pt idx="53">
                  <c:v>93.75</c:v>
                </c:pt>
                <c:pt idx="54">
                  <c:v>93.75</c:v>
                </c:pt>
                <c:pt idx="55">
                  <c:v>93.75</c:v>
                </c:pt>
                <c:pt idx="56">
                  <c:v>93.75</c:v>
                </c:pt>
                <c:pt idx="57">
                  <c:v>93.75</c:v>
                </c:pt>
                <c:pt idx="58">
                  <c:v>93.75</c:v>
                </c:pt>
                <c:pt idx="59">
                  <c:v>93.75</c:v>
                </c:pt>
                <c:pt idx="60">
                  <c:v>93.75</c:v>
                </c:pt>
                <c:pt idx="61">
                  <c:v>93.75</c:v>
                </c:pt>
                <c:pt idx="62">
                  <c:v>93.75</c:v>
                </c:pt>
                <c:pt idx="63">
                  <c:v>93.75</c:v>
                </c:pt>
                <c:pt idx="64">
                  <c:v>93.75</c:v>
                </c:pt>
                <c:pt idx="65">
                  <c:v>93.75</c:v>
                </c:pt>
                <c:pt idx="66">
                  <c:v>93.75</c:v>
                </c:pt>
                <c:pt idx="67">
                  <c:v>93.75</c:v>
                </c:pt>
                <c:pt idx="68">
                  <c:v>93.75</c:v>
                </c:pt>
                <c:pt idx="69">
                  <c:v>93.75</c:v>
                </c:pt>
                <c:pt idx="70">
                  <c:v>93.75</c:v>
                </c:pt>
                <c:pt idx="71">
                  <c:v>93.75</c:v>
                </c:pt>
                <c:pt idx="72">
                  <c:v>93.75</c:v>
                </c:pt>
                <c:pt idx="73">
                  <c:v>93.75</c:v>
                </c:pt>
                <c:pt idx="74">
                  <c:v>93.75</c:v>
                </c:pt>
                <c:pt idx="75">
                  <c:v>93.75</c:v>
                </c:pt>
                <c:pt idx="76">
                  <c:v>93.75</c:v>
                </c:pt>
                <c:pt idx="77">
                  <c:v>93.75</c:v>
                </c:pt>
                <c:pt idx="78">
                  <c:v>93.75</c:v>
                </c:pt>
                <c:pt idx="79">
                  <c:v>93.75</c:v>
                </c:pt>
                <c:pt idx="80">
                  <c:v>93.75</c:v>
                </c:pt>
                <c:pt idx="81">
                  <c:v>93.75</c:v>
                </c:pt>
                <c:pt idx="82">
                  <c:v>93.75</c:v>
                </c:pt>
                <c:pt idx="83">
                  <c:v>93.75</c:v>
                </c:pt>
                <c:pt idx="84">
                  <c:v>93.75</c:v>
                </c:pt>
                <c:pt idx="85">
                  <c:v>93.75</c:v>
                </c:pt>
                <c:pt idx="86">
                  <c:v>93.75</c:v>
                </c:pt>
                <c:pt idx="87">
                  <c:v>93.75</c:v>
                </c:pt>
                <c:pt idx="88">
                  <c:v>93.75</c:v>
                </c:pt>
                <c:pt idx="89">
                  <c:v>93.75</c:v>
                </c:pt>
                <c:pt idx="90">
                  <c:v>93.75</c:v>
                </c:pt>
                <c:pt idx="91">
                  <c:v>93.75</c:v>
                </c:pt>
                <c:pt idx="92">
                  <c:v>93.75</c:v>
                </c:pt>
                <c:pt idx="93">
                  <c:v>93.75</c:v>
                </c:pt>
                <c:pt idx="94">
                  <c:v>93.75</c:v>
                </c:pt>
                <c:pt idx="95">
                  <c:v>93.75</c:v>
                </c:pt>
                <c:pt idx="96">
                  <c:v>93.75</c:v>
                </c:pt>
                <c:pt idx="97">
                  <c:v>93.75</c:v>
                </c:pt>
                <c:pt idx="98">
                  <c:v>93.75</c:v>
                </c:pt>
                <c:pt idx="99">
                  <c:v>93.75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F33-43E2-A6EA-0CD823C2F3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1724607"/>
        <c:axId val="91722527"/>
      </c:scatterChart>
      <c:valAx>
        <c:axId val="917246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722527"/>
        <c:crosses val="autoZero"/>
        <c:crossBetween val="midCat"/>
      </c:valAx>
      <c:valAx>
        <c:axId val="917225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724607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2.png"/><Relationship Id="rId13" Type="http://schemas.openxmlformats.org/officeDocument/2006/relationships/image" Target="../media/image187.png"/><Relationship Id="rId18" Type="http://schemas.openxmlformats.org/officeDocument/2006/relationships/image" Target="../media/image192.png"/><Relationship Id="rId3" Type="http://schemas.openxmlformats.org/officeDocument/2006/relationships/image" Target="../media/image177.png"/><Relationship Id="rId7" Type="http://schemas.openxmlformats.org/officeDocument/2006/relationships/image" Target="../media/image181.png"/><Relationship Id="rId12" Type="http://schemas.openxmlformats.org/officeDocument/2006/relationships/image" Target="../media/image186.png"/><Relationship Id="rId17" Type="http://schemas.openxmlformats.org/officeDocument/2006/relationships/image" Target="../media/image191.png"/><Relationship Id="rId2" Type="http://schemas.openxmlformats.org/officeDocument/2006/relationships/image" Target="../media/image176.png"/><Relationship Id="rId16" Type="http://schemas.openxmlformats.org/officeDocument/2006/relationships/image" Target="../media/image190.png"/><Relationship Id="rId1" Type="http://schemas.openxmlformats.org/officeDocument/2006/relationships/image" Target="../media/image175.png"/><Relationship Id="rId6" Type="http://schemas.openxmlformats.org/officeDocument/2006/relationships/image" Target="../media/image180.png"/><Relationship Id="rId11" Type="http://schemas.openxmlformats.org/officeDocument/2006/relationships/image" Target="../media/image185.png"/><Relationship Id="rId5" Type="http://schemas.openxmlformats.org/officeDocument/2006/relationships/image" Target="../media/image179.png"/><Relationship Id="rId15" Type="http://schemas.openxmlformats.org/officeDocument/2006/relationships/image" Target="../media/image189.png"/><Relationship Id="rId10" Type="http://schemas.openxmlformats.org/officeDocument/2006/relationships/image" Target="../media/image184.png"/><Relationship Id="rId4" Type="http://schemas.openxmlformats.org/officeDocument/2006/relationships/image" Target="../media/image178.png"/><Relationship Id="rId9" Type="http://schemas.openxmlformats.org/officeDocument/2006/relationships/image" Target="../media/image183.png"/><Relationship Id="rId14" Type="http://schemas.openxmlformats.org/officeDocument/2006/relationships/image" Target="../media/image188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0.png"/><Relationship Id="rId13" Type="http://schemas.openxmlformats.org/officeDocument/2006/relationships/image" Target="../media/image205.png"/><Relationship Id="rId18" Type="http://schemas.openxmlformats.org/officeDocument/2006/relationships/image" Target="../media/image210.png"/><Relationship Id="rId3" Type="http://schemas.openxmlformats.org/officeDocument/2006/relationships/image" Target="../media/image195.png"/><Relationship Id="rId7" Type="http://schemas.openxmlformats.org/officeDocument/2006/relationships/image" Target="../media/image199.png"/><Relationship Id="rId12" Type="http://schemas.openxmlformats.org/officeDocument/2006/relationships/image" Target="../media/image204.png"/><Relationship Id="rId17" Type="http://schemas.openxmlformats.org/officeDocument/2006/relationships/image" Target="../media/image209.png"/><Relationship Id="rId2" Type="http://schemas.openxmlformats.org/officeDocument/2006/relationships/image" Target="../media/image194.png"/><Relationship Id="rId16" Type="http://schemas.openxmlformats.org/officeDocument/2006/relationships/image" Target="../media/image208.png"/><Relationship Id="rId20" Type="http://schemas.openxmlformats.org/officeDocument/2006/relationships/image" Target="../media/image212.png"/><Relationship Id="rId1" Type="http://schemas.openxmlformats.org/officeDocument/2006/relationships/image" Target="../media/image193.png"/><Relationship Id="rId6" Type="http://schemas.openxmlformats.org/officeDocument/2006/relationships/image" Target="../media/image198.png"/><Relationship Id="rId11" Type="http://schemas.openxmlformats.org/officeDocument/2006/relationships/image" Target="../media/image203.png"/><Relationship Id="rId5" Type="http://schemas.openxmlformats.org/officeDocument/2006/relationships/image" Target="../media/image197.png"/><Relationship Id="rId15" Type="http://schemas.openxmlformats.org/officeDocument/2006/relationships/image" Target="../media/image207.png"/><Relationship Id="rId10" Type="http://schemas.openxmlformats.org/officeDocument/2006/relationships/image" Target="../media/image202.png"/><Relationship Id="rId19" Type="http://schemas.openxmlformats.org/officeDocument/2006/relationships/image" Target="../media/image211.png"/><Relationship Id="rId4" Type="http://schemas.openxmlformats.org/officeDocument/2006/relationships/image" Target="../media/image196.png"/><Relationship Id="rId9" Type="http://schemas.openxmlformats.org/officeDocument/2006/relationships/image" Target="../media/image201.png"/><Relationship Id="rId14" Type="http://schemas.openxmlformats.org/officeDocument/2006/relationships/image" Target="../media/image206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0.png"/><Relationship Id="rId13" Type="http://schemas.openxmlformats.org/officeDocument/2006/relationships/image" Target="../media/image225.png"/><Relationship Id="rId18" Type="http://schemas.openxmlformats.org/officeDocument/2006/relationships/image" Target="../media/image230.png"/><Relationship Id="rId3" Type="http://schemas.openxmlformats.org/officeDocument/2006/relationships/image" Target="../media/image215.png"/><Relationship Id="rId7" Type="http://schemas.openxmlformats.org/officeDocument/2006/relationships/image" Target="../media/image219.png"/><Relationship Id="rId12" Type="http://schemas.openxmlformats.org/officeDocument/2006/relationships/image" Target="../media/image224.png"/><Relationship Id="rId17" Type="http://schemas.openxmlformats.org/officeDocument/2006/relationships/image" Target="../media/image229.png"/><Relationship Id="rId2" Type="http://schemas.openxmlformats.org/officeDocument/2006/relationships/image" Target="../media/image214.png"/><Relationship Id="rId16" Type="http://schemas.openxmlformats.org/officeDocument/2006/relationships/image" Target="../media/image228.png"/><Relationship Id="rId20" Type="http://schemas.openxmlformats.org/officeDocument/2006/relationships/image" Target="../media/image232.png"/><Relationship Id="rId1" Type="http://schemas.openxmlformats.org/officeDocument/2006/relationships/image" Target="../media/image213.png"/><Relationship Id="rId6" Type="http://schemas.openxmlformats.org/officeDocument/2006/relationships/image" Target="../media/image218.png"/><Relationship Id="rId11" Type="http://schemas.openxmlformats.org/officeDocument/2006/relationships/image" Target="../media/image223.png"/><Relationship Id="rId5" Type="http://schemas.openxmlformats.org/officeDocument/2006/relationships/image" Target="../media/image217.png"/><Relationship Id="rId15" Type="http://schemas.openxmlformats.org/officeDocument/2006/relationships/image" Target="../media/image227.png"/><Relationship Id="rId10" Type="http://schemas.openxmlformats.org/officeDocument/2006/relationships/image" Target="../media/image222.png"/><Relationship Id="rId19" Type="http://schemas.openxmlformats.org/officeDocument/2006/relationships/image" Target="../media/image231.png"/><Relationship Id="rId4" Type="http://schemas.openxmlformats.org/officeDocument/2006/relationships/image" Target="../media/image216.png"/><Relationship Id="rId9" Type="http://schemas.openxmlformats.org/officeDocument/2006/relationships/image" Target="../media/image221.png"/><Relationship Id="rId14" Type="http://schemas.openxmlformats.org/officeDocument/2006/relationships/image" Target="../media/image226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0.png"/><Relationship Id="rId13" Type="http://schemas.openxmlformats.org/officeDocument/2006/relationships/image" Target="../media/image245.png"/><Relationship Id="rId3" Type="http://schemas.openxmlformats.org/officeDocument/2006/relationships/image" Target="../media/image235.png"/><Relationship Id="rId7" Type="http://schemas.openxmlformats.org/officeDocument/2006/relationships/image" Target="../media/image239.png"/><Relationship Id="rId12" Type="http://schemas.openxmlformats.org/officeDocument/2006/relationships/image" Target="../media/image244.png"/><Relationship Id="rId2" Type="http://schemas.openxmlformats.org/officeDocument/2006/relationships/image" Target="../media/image234.png"/><Relationship Id="rId16" Type="http://schemas.openxmlformats.org/officeDocument/2006/relationships/image" Target="../media/image248.png"/><Relationship Id="rId1" Type="http://schemas.openxmlformats.org/officeDocument/2006/relationships/image" Target="../media/image233.png"/><Relationship Id="rId6" Type="http://schemas.openxmlformats.org/officeDocument/2006/relationships/image" Target="../media/image238.png"/><Relationship Id="rId11" Type="http://schemas.openxmlformats.org/officeDocument/2006/relationships/image" Target="../media/image243.png"/><Relationship Id="rId5" Type="http://schemas.openxmlformats.org/officeDocument/2006/relationships/image" Target="../media/image237.png"/><Relationship Id="rId15" Type="http://schemas.openxmlformats.org/officeDocument/2006/relationships/image" Target="../media/image247.png"/><Relationship Id="rId10" Type="http://schemas.openxmlformats.org/officeDocument/2006/relationships/image" Target="../media/image242.png"/><Relationship Id="rId4" Type="http://schemas.openxmlformats.org/officeDocument/2006/relationships/image" Target="../media/image236.png"/><Relationship Id="rId9" Type="http://schemas.openxmlformats.org/officeDocument/2006/relationships/image" Target="../media/image241.png"/><Relationship Id="rId14" Type="http://schemas.openxmlformats.org/officeDocument/2006/relationships/image" Target="../media/image246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.png"/><Relationship Id="rId13" Type="http://schemas.openxmlformats.org/officeDocument/2006/relationships/image" Target="../media/image31.png"/><Relationship Id="rId18" Type="http://schemas.openxmlformats.org/officeDocument/2006/relationships/image" Target="../media/image36.png"/><Relationship Id="rId3" Type="http://schemas.openxmlformats.org/officeDocument/2006/relationships/image" Target="../media/image21.png"/><Relationship Id="rId7" Type="http://schemas.openxmlformats.org/officeDocument/2006/relationships/image" Target="../media/image25.png"/><Relationship Id="rId12" Type="http://schemas.openxmlformats.org/officeDocument/2006/relationships/image" Target="../media/image30.png"/><Relationship Id="rId17" Type="http://schemas.openxmlformats.org/officeDocument/2006/relationships/image" Target="../media/image35.png"/><Relationship Id="rId2" Type="http://schemas.openxmlformats.org/officeDocument/2006/relationships/image" Target="../media/image20.png"/><Relationship Id="rId16" Type="http://schemas.openxmlformats.org/officeDocument/2006/relationships/image" Target="../media/image34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11" Type="http://schemas.openxmlformats.org/officeDocument/2006/relationships/image" Target="../media/image29.png"/><Relationship Id="rId5" Type="http://schemas.openxmlformats.org/officeDocument/2006/relationships/image" Target="../media/image23.png"/><Relationship Id="rId15" Type="http://schemas.openxmlformats.org/officeDocument/2006/relationships/image" Target="../media/image33.png"/><Relationship Id="rId10" Type="http://schemas.openxmlformats.org/officeDocument/2006/relationships/image" Target="../media/image28.png"/><Relationship Id="rId4" Type="http://schemas.openxmlformats.org/officeDocument/2006/relationships/image" Target="../media/image22.png"/><Relationship Id="rId9" Type="http://schemas.openxmlformats.org/officeDocument/2006/relationships/image" Target="../media/image27.png"/><Relationship Id="rId14" Type="http://schemas.openxmlformats.org/officeDocument/2006/relationships/image" Target="../media/image32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png"/><Relationship Id="rId13" Type="http://schemas.openxmlformats.org/officeDocument/2006/relationships/image" Target="../media/image49.png"/><Relationship Id="rId18" Type="http://schemas.openxmlformats.org/officeDocument/2006/relationships/image" Target="../media/image54.png"/><Relationship Id="rId3" Type="http://schemas.openxmlformats.org/officeDocument/2006/relationships/image" Target="../media/image39.png"/><Relationship Id="rId7" Type="http://schemas.openxmlformats.org/officeDocument/2006/relationships/image" Target="../media/image43.png"/><Relationship Id="rId12" Type="http://schemas.openxmlformats.org/officeDocument/2006/relationships/image" Target="../media/image48.png"/><Relationship Id="rId17" Type="http://schemas.openxmlformats.org/officeDocument/2006/relationships/image" Target="../media/image53.png"/><Relationship Id="rId2" Type="http://schemas.openxmlformats.org/officeDocument/2006/relationships/image" Target="../media/image38.png"/><Relationship Id="rId16" Type="http://schemas.openxmlformats.org/officeDocument/2006/relationships/image" Target="../media/image52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11" Type="http://schemas.openxmlformats.org/officeDocument/2006/relationships/image" Target="../media/image47.png"/><Relationship Id="rId5" Type="http://schemas.openxmlformats.org/officeDocument/2006/relationships/image" Target="../media/image41.png"/><Relationship Id="rId15" Type="http://schemas.openxmlformats.org/officeDocument/2006/relationships/image" Target="../media/image51.png"/><Relationship Id="rId10" Type="http://schemas.openxmlformats.org/officeDocument/2006/relationships/image" Target="../media/image46.png"/><Relationship Id="rId4" Type="http://schemas.openxmlformats.org/officeDocument/2006/relationships/image" Target="../media/image40.png"/><Relationship Id="rId9" Type="http://schemas.openxmlformats.org/officeDocument/2006/relationships/image" Target="../media/image45.png"/><Relationship Id="rId14" Type="http://schemas.openxmlformats.org/officeDocument/2006/relationships/image" Target="../media/image50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png"/><Relationship Id="rId13" Type="http://schemas.openxmlformats.org/officeDocument/2006/relationships/image" Target="../media/image67.png"/><Relationship Id="rId18" Type="http://schemas.openxmlformats.org/officeDocument/2006/relationships/image" Target="../media/image72.png"/><Relationship Id="rId3" Type="http://schemas.openxmlformats.org/officeDocument/2006/relationships/image" Target="../media/image57.png"/><Relationship Id="rId7" Type="http://schemas.openxmlformats.org/officeDocument/2006/relationships/image" Target="../media/image61.png"/><Relationship Id="rId12" Type="http://schemas.openxmlformats.org/officeDocument/2006/relationships/image" Target="../media/image66.png"/><Relationship Id="rId17" Type="http://schemas.openxmlformats.org/officeDocument/2006/relationships/image" Target="../media/image71.png"/><Relationship Id="rId2" Type="http://schemas.openxmlformats.org/officeDocument/2006/relationships/image" Target="../media/image56.png"/><Relationship Id="rId16" Type="http://schemas.openxmlformats.org/officeDocument/2006/relationships/image" Target="../media/image70.png"/><Relationship Id="rId20" Type="http://schemas.openxmlformats.org/officeDocument/2006/relationships/image" Target="../media/image74.png"/><Relationship Id="rId1" Type="http://schemas.openxmlformats.org/officeDocument/2006/relationships/image" Target="../media/image55.png"/><Relationship Id="rId6" Type="http://schemas.openxmlformats.org/officeDocument/2006/relationships/image" Target="../media/image60.png"/><Relationship Id="rId11" Type="http://schemas.openxmlformats.org/officeDocument/2006/relationships/image" Target="../media/image65.png"/><Relationship Id="rId5" Type="http://schemas.openxmlformats.org/officeDocument/2006/relationships/image" Target="../media/image59.png"/><Relationship Id="rId15" Type="http://schemas.openxmlformats.org/officeDocument/2006/relationships/image" Target="../media/image69.png"/><Relationship Id="rId10" Type="http://schemas.openxmlformats.org/officeDocument/2006/relationships/image" Target="../media/image64.png"/><Relationship Id="rId19" Type="http://schemas.openxmlformats.org/officeDocument/2006/relationships/image" Target="../media/image73.png"/><Relationship Id="rId4" Type="http://schemas.openxmlformats.org/officeDocument/2006/relationships/image" Target="../media/image58.png"/><Relationship Id="rId9" Type="http://schemas.openxmlformats.org/officeDocument/2006/relationships/image" Target="../media/image63.png"/><Relationship Id="rId14" Type="http://schemas.openxmlformats.org/officeDocument/2006/relationships/image" Target="../media/image68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2.png"/><Relationship Id="rId13" Type="http://schemas.openxmlformats.org/officeDocument/2006/relationships/image" Target="../media/image87.png"/><Relationship Id="rId18" Type="http://schemas.openxmlformats.org/officeDocument/2006/relationships/image" Target="../media/image92.png"/><Relationship Id="rId3" Type="http://schemas.openxmlformats.org/officeDocument/2006/relationships/image" Target="../media/image77.png"/><Relationship Id="rId7" Type="http://schemas.openxmlformats.org/officeDocument/2006/relationships/image" Target="../media/image81.png"/><Relationship Id="rId12" Type="http://schemas.openxmlformats.org/officeDocument/2006/relationships/image" Target="../media/image86.png"/><Relationship Id="rId17" Type="http://schemas.openxmlformats.org/officeDocument/2006/relationships/image" Target="../media/image91.png"/><Relationship Id="rId2" Type="http://schemas.openxmlformats.org/officeDocument/2006/relationships/image" Target="../media/image76.png"/><Relationship Id="rId16" Type="http://schemas.openxmlformats.org/officeDocument/2006/relationships/image" Target="../media/image90.png"/><Relationship Id="rId20" Type="http://schemas.openxmlformats.org/officeDocument/2006/relationships/image" Target="../media/image94.png"/><Relationship Id="rId1" Type="http://schemas.openxmlformats.org/officeDocument/2006/relationships/image" Target="../media/image75.png"/><Relationship Id="rId6" Type="http://schemas.openxmlformats.org/officeDocument/2006/relationships/image" Target="../media/image80.png"/><Relationship Id="rId11" Type="http://schemas.openxmlformats.org/officeDocument/2006/relationships/image" Target="../media/image85.png"/><Relationship Id="rId5" Type="http://schemas.openxmlformats.org/officeDocument/2006/relationships/image" Target="../media/image79.png"/><Relationship Id="rId15" Type="http://schemas.openxmlformats.org/officeDocument/2006/relationships/image" Target="../media/image89.png"/><Relationship Id="rId10" Type="http://schemas.openxmlformats.org/officeDocument/2006/relationships/image" Target="../media/image84.png"/><Relationship Id="rId19" Type="http://schemas.openxmlformats.org/officeDocument/2006/relationships/image" Target="../media/image93.png"/><Relationship Id="rId4" Type="http://schemas.openxmlformats.org/officeDocument/2006/relationships/image" Target="../media/image78.png"/><Relationship Id="rId9" Type="http://schemas.openxmlformats.org/officeDocument/2006/relationships/image" Target="../media/image83.png"/><Relationship Id="rId14" Type="http://schemas.openxmlformats.org/officeDocument/2006/relationships/image" Target="../media/image88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2.png"/><Relationship Id="rId13" Type="http://schemas.openxmlformats.org/officeDocument/2006/relationships/image" Target="../media/image107.png"/><Relationship Id="rId18" Type="http://schemas.openxmlformats.org/officeDocument/2006/relationships/image" Target="../media/image112.png"/><Relationship Id="rId3" Type="http://schemas.openxmlformats.org/officeDocument/2006/relationships/image" Target="../media/image97.png"/><Relationship Id="rId7" Type="http://schemas.openxmlformats.org/officeDocument/2006/relationships/image" Target="../media/image101.png"/><Relationship Id="rId12" Type="http://schemas.openxmlformats.org/officeDocument/2006/relationships/image" Target="../media/image106.png"/><Relationship Id="rId17" Type="http://schemas.openxmlformats.org/officeDocument/2006/relationships/image" Target="../media/image111.png"/><Relationship Id="rId2" Type="http://schemas.openxmlformats.org/officeDocument/2006/relationships/image" Target="../media/image96.png"/><Relationship Id="rId16" Type="http://schemas.openxmlformats.org/officeDocument/2006/relationships/image" Target="../media/image110.png"/><Relationship Id="rId20" Type="http://schemas.openxmlformats.org/officeDocument/2006/relationships/image" Target="../media/image114.png"/><Relationship Id="rId1" Type="http://schemas.openxmlformats.org/officeDocument/2006/relationships/image" Target="../media/image95.png"/><Relationship Id="rId6" Type="http://schemas.openxmlformats.org/officeDocument/2006/relationships/image" Target="../media/image100.png"/><Relationship Id="rId11" Type="http://schemas.openxmlformats.org/officeDocument/2006/relationships/image" Target="../media/image105.png"/><Relationship Id="rId5" Type="http://schemas.openxmlformats.org/officeDocument/2006/relationships/image" Target="../media/image99.png"/><Relationship Id="rId15" Type="http://schemas.openxmlformats.org/officeDocument/2006/relationships/image" Target="../media/image109.png"/><Relationship Id="rId10" Type="http://schemas.openxmlformats.org/officeDocument/2006/relationships/image" Target="../media/image104.png"/><Relationship Id="rId19" Type="http://schemas.openxmlformats.org/officeDocument/2006/relationships/image" Target="../media/image113.png"/><Relationship Id="rId4" Type="http://schemas.openxmlformats.org/officeDocument/2006/relationships/image" Target="../media/image98.png"/><Relationship Id="rId9" Type="http://schemas.openxmlformats.org/officeDocument/2006/relationships/image" Target="../media/image103.png"/><Relationship Id="rId14" Type="http://schemas.openxmlformats.org/officeDocument/2006/relationships/image" Target="../media/image108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2.png"/><Relationship Id="rId13" Type="http://schemas.openxmlformats.org/officeDocument/2006/relationships/image" Target="../media/image127.png"/><Relationship Id="rId18" Type="http://schemas.openxmlformats.org/officeDocument/2006/relationships/image" Target="../media/image132.png"/><Relationship Id="rId3" Type="http://schemas.openxmlformats.org/officeDocument/2006/relationships/image" Target="../media/image117.png"/><Relationship Id="rId7" Type="http://schemas.openxmlformats.org/officeDocument/2006/relationships/image" Target="../media/image121.png"/><Relationship Id="rId12" Type="http://schemas.openxmlformats.org/officeDocument/2006/relationships/image" Target="../media/image126.png"/><Relationship Id="rId17" Type="http://schemas.openxmlformats.org/officeDocument/2006/relationships/image" Target="../media/image131.png"/><Relationship Id="rId2" Type="http://schemas.openxmlformats.org/officeDocument/2006/relationships/image" Target="../media/image116.png"/><Relationship Id="rId16" Type="http://schemas.openxmlformats.org/officeDocument/2006/relationships/image" Target="../media/image130.png"/><Relationship Id="rId20" Type="http://schemas.openxmlformats.org/officeDocument/2006/relationships/image" Target="../media/image134.png"/><Relationship Id="rId1" Type="http://schemas.openxmlformats.org/officeDocument/2006/relationships/image" Target="../media/image115.png"/><Relationship Id="rId6" Type="http://schemas.openxmlformats.org/officeDocument/2006/relationships/image" Target="../media/image120.png"/><Relationship Id="rId11" Type="http://schemas.openxmlformats.org/officeDocument/2006/relationships/image" Target="../media/image125.png"/><Relationship Id="rId5" Type="http://schemas.openxmlformats.org/officeDocument/2006/relationships/image" Target="../media/image119.png"/><Relationship Id="rId15" Type="http://schemas.openxmlformats.org/officeDocument/2006/relationships/image" Target="../media/image129.png"/><Relationship Id="rId10" Type="http://schemas.openxmlformats.org/officeDocument/2006/relationships/image" Target="../media/image124.png"/><Relationship Id="rId19" Type="http://schemas.openxmlformats.org/officeDocument/2006/relationships/image" Target="../media/image133.png"/><Relationship Id="rId4" Type="http://schemas.openxmlformats.org/officeDocument/2006/relationships/image" Target="../media/image118.png"/><Relationship Id="rId9" Type="http://schemas.openxmlformats.org/officeDocument/2006/relationships/image" Target="../media/image123.png"/><Relationship Id="rId14" Type="http://schemas.openxmlformats.org/officeDocument/2006/relationships/image" Target="../media/image128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2.png"/><Relationship Id="rId13" Type="http://schemas.openxmlformats.org/officeDocument/2006/relationships/image" Target="../media/image147.png"/><Relationship Id="rId18" Type="http://schemas.openxmlformats.org/officeDocument/2006/relationships/image" Target="../media/image152.png"/><Relationship Id="rId3" Type="http://schemas.openxmlformats.org/officeDocument/2006/relationships/image" Target="../media/image137.png"/><Relationship Id="rId7" Type="http://schemas.openxmlformats.org/officeDocument/2006/relationships/image" Target="../media/image141.png"/><Relationship Id="rId12" Type="http://schemas.openxmlformats.org/officeDocument/2006/relationships/image" Target="../media/image146.png"/><Relationship Id="rId17" Type="http://schemas.openxmlformats.org/officeDocument/2006/relationships/image" Target="../media/image151.png"/><Relationship Id="rId2" Type="http://schemas.openxmlformats.org/officeDocument/2006/relationships/image" Target="../media/image136.png"/><Relationship Id="rId16" Type="http://schemas.openxmlformats.org/officeDocument/2006/relationships/image" Target="../media/image150.png"/><Relationship Id="rId20" Type="http://schemas.openxmlformats.org/officeDocument/2006/relationships/image" Target="../media/image154.png"/><Relationship Id="rId1" Type="http://schemas.openxmlformats.org/officeDocument/2006/relationships/image" Target="../media/image135.png"/><Relationship Id="rId6" Type="http://schemas.openxmlformats.org/officeDocument/2006/relationships/image" Target="../media/image140.png"/><Relationship Id="rId11" Type="http://schemas.openxmlformats.org/officeDocument/2006/relationships/image" Target="../media/image145.png"/><Relationship Id="rId5" Type="http://schemas.openxmlformats.org/officeDocument/2006/relationships/image" Target="../media/image139.png"/><Relationship Id="rId15" Type="http://schemas.openxmlformats.org/officeDocument/2006/relationships/image" Target="../media/image149.png"/><Relationship Id="rId10" Type="http://schemas.openxmlformats.org/officeDocument/2006/relationships/image" Target="../media/image144.png"/><Relationship Id="rId19" Type="http://schemas.openxmlformats.org/officeDocument/2006/relationships/image" Target="../media/image153.png"/><Relationship Id="rId4" Type="http://schemas.openxmlformats.org/officeDocument/2006/relationships/image" Target="../media/image138.png"/><Relationship Id="rId9" Type="http://schemas.openxmlformats.org/officeDocument/2006/relationships/image" Target="../media/image143.png"/><Relationship Id="rId14" Type="http://schemas.openxmlformats.org/officeDocument/2006/relationships/image" Target="../media/image148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2.png"/><Relationship Id="rId13" Type="http://schemas.openxmlformats.org/officeDocument/2006/relationships/image" Target="../media/image167.png"/><Relationship Id="rId18" Type="http://schemas.openxmlformats.org/officeDocument/2006/relationships/image" Target="../media/image172.png"/><Relationship Id="rId3" Type="http://schemas.openxmlformats.org/officeDocument/2006/relationships/image" Target="../media/image157.png"/><Relationship Id="rId7" Type="http://schemas.openxmlformats.org/officeDocument/2006/relationships/image" Target="../media/image161.png"/><Relationship Id="rId12" Type="http://schemas.openxmlformats.org/officeDocument/2006/relationships/image" Target="../media/image166.png"/><Relationship Id="rId17" Type="http://schemas.openxmlformats.org/officeDocument/2006/relationships/image" Target="../media/image171.png"/><Relationship Id="rId2" Type="http://schemas.openxmlformats.org/officeDocument/2006/relationships/image" Target="../media/image156.png"/><Relationship Id="rId16" Type="http://schemas.openxmlformats.org/officeDocument/2006/relationships/image" Target="../media/image170.png"/><Relationship Id="rId20" Type="http://schemas.openxmlformats.org/officeDocument/2006/relationships/image" Target="../media/image174.png"/><Relationship Id="rId1" Type="http://schemas.openxmlformats.org/officeDocument/2006/relationships/image" Target="../media/image155.png"/><Relationship Id="rId6" Type="http://schemas.openxmlformats.org/officeDocument/2006/relationships/image" Target="../media/image160.png"/><Relationship Id="rId11" Type="http://schemas.openxmlformats.org/officeDocument/2006/relationships/image" Target="../media/image165.png"/><Relationship Id="rId5" Type="http://schemas.openxmlformats.org/officeDocument/2006/relationships/image" Target="../media/image159.png"/><Relationship Id="rId15" Type="http://schemas.openxmlformats.org/officeDocument/2006/relationships/image" Target="../media/image169.png"/><Relationship Id="rId10" Type="http://schemas.openxmlformats.org/officeDocument/2006/relationships/image" Target="../media/image164.png"/><Relationship Id="rId19" Type="http://schemas.openxmlformats.org/officeDocument/2006/relationships/image" Target="../media/image173.png"/><Relationship Id="rId4" Type="http://schemas.openxmlformats.org/officeDocument/2006/relationships/image" Target="../media/image158.png"/><Relationship Id="rId9" Type="http://schemas.openxmlformats.org/officeDocument/2006/relationships/image" Target="../media/image163.png"/><Relationship Id="rId14" Type="http://schemas.openxmlformats.org/officeDocument/2006/relationships/image" Target="../media/image16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176213</xdr:colOff>
      <xdr:row>4</xdr:row>
      <xdr:rowOff>90487</xdr:rowOff>
    </xdr:from>
    <xdr:to>
      <xdr:col>8</xdr:col>
      <xdr:colOff>481012</xdr:colOff>
      <xdr:row>12</xdr:row>
      <xdr:rowOff>66450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D9D18D1-205F-1C2D-F93F-668EFB918E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67388" y="814387"/>
          <a:ext cx="2395537" cy="1423763"/>
        </a:xfrm>
        <a:prstGeom prst="rect">
          <a:avLst/>
        </a:prstGeom>
      </xdr:spPr>
    </xdr:pic>
    <xdr:clientData/>
  </xdr:twoCellAnchor>
  <xdr:twoCellAnchor editAs="oneCell">
    <xdr:from>
      <xdr:col>3</xdr:col>
      <xdr:colOff>173037</xdr:colOff>
      <xdr:row>4</xdr:row>
      <xdr:rowOff>47625</xdr:rowOff>
    </xdr:from>
    <xdr:to>
      <xdr:col>5</xdr:col>
      <xdr:colOff>561975</xdr:colOff>
      <xdr:row>12</xdr:row>
      <xdr:rowOff>123825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D5F542F-8A01-BDE9-C01E-D3AFE3BE03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3450" y="771525"/>
          <a:ext cx="2032000" cy="1524000"/>
        </a:xfrm>
        <a:prstGeom prst="rect">
          <a:avLst/>
        </a:prstGeom>
      </xdr:spPr>
    </xdr:pic>
    <xdr:clientData/>
  </xdr:twoCellAnchor>
  <xdr:twoCellAnchor editAs="oneCell">
    <xdr:from>
      <xdr:col>6</xdr:col>
      <xdr:colOff>91909</xdr:colOff>
      <xdr:row>13</xdr:row>
      <xdr:rowOff>91908</xdr:rowOff>
    </xdr:from>
    <xdr:to>
      <xdr:col>8</xdr:col>
      <xdr:colOff>476248</xdr:colOff>
      <xdr:row>21</xdr:row>
      <xdr:rowOff>111461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F7A9C6-2FB1-BDC1-BB02-D120BE4E84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689935" y="2481513"/>
          <a:ext cx="2481511" cy="1490080"/>
        </a:xfrm>
        <a:prstGeom prst="rect">
          <a:avLst/>
        </a:prstGeom>
      </xdr:spPr>
    </xdr:pic>
    <xdr:clientData/>
  </xdr:twoCellAnchor>
  <xdr:twoCellAnchor editAs="oneCell">
    <xdr:from>
      <xdr:col>3</xdr:col>
      <xdr:colOff>181030</xdr:colOff>
      <xdr:row>13</xdr:row>
      <xdr:rowOff>108618</xdr:rowOff>
    </xdr:from>
    <xdr:to>
      <xdr:col>5</xdr:col>
      <xdr:colOff>495747</xdr:colOff>
      <xdr:row>21</xdr:row>
      <xdr:rowOff>108618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9682DDE-56F8-2ED4-A88D-2801CA2F38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81360" y="2498223"/>
          <a:ext cx="1960703" cy="1470527"/>
        </a:xfrm>
        <a:prstGeom prst="rect">
          <a:avLst/>
        </a:prstGeom>
      </xdr:spPr>
    </xdr:pic>
    <xdr:clientData/>
  </xdr:twoCellAnchor>
  <xdr:twoCellAnchor editAs="oneCell">
    <xdr:from>
      <xdr:col>6</xdr:col>
      <xdr:colOff>185567</xdr:colOff>
      <xdr:row>22</xdr:row>
      <xdr:rowOff>125328</xdr:rowOff>
    </xdr:from>
    <xdr:to>
      <xdr:col>8</xdr:col>
      <xdr:colOff>459538</xdr:colOff>
      <xdr:row>30</xdr:row>
      <xdr:rowOff>38432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640BB20-4FB8-5CB9-977A-1D1853910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783593" y="4169275"/>
          <a:ext cx="2371143" cy="1383631"/>
        </a:xfrm>
        <a:prstGeom prst="rect">
          <a:avLst/>
        </a:prstGeom>
      </xdr:spPr>
    </xdr:pic>
    <xdr:clientData/>
  </xdr:twoCellAnchor>
  <xdr:twoCellAnchor editAs="oneCell">
    <xdr:from>
      <xdr:col>3</xdr:col>
      <xdr:colOff>138515</xdr:colOff>
      <xdr:row>22</xdr:row>
      <xdr:rowOff>116973</xdr:rowOff>
    </xdr:from>
    <xdr:to>
      <xdr:col>5</xdr:col>
      <xdr:colOff>392697</xdr:colOff>
      <xdr:row>30</xdr:row>
      <xdr:rowOff>75957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5A69B55-40A4-1EB0-69C3-D6716E6F8D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38845" y="4160920"/>
          <a:ext cx="1900168" cy="1429511"/>
        </a:xfrm>
        <a:prstGeom prst="rect">
          <a:avLst/>
        </a:prstGeom>
      </xdr:spPr>
    </xdr:pic>
    <xdr:clientData/>
  </xdr:twoCellAnchor>
  <xdr:twoCellAnchor editAs="oneCell">
    <xdr:from>
      <xdr:col>6</xdr:col>
      <xdr:colOff>211667</xdr:colOff>
      <xdr:row>31</xdr:row>
      <xdr:rowOff>116416</xdr:rowOff>
    </xdr:from>
    <xdr:to>
      <xdr:col>8</xdr:col>
      <xdr:colOff>539750</xdr:colOff>
      <xdr:row>39</xdr:row>
      <xdr:rowOff>96494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9783FC4-5C91-2750-30CB-B365A8DCF1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810251" y="5693834"/>
          <a:ext cx="2412999" cy="1419411"/>
        </a:xfrm>
        <a:prstGeom prst="rect">
          <a:avLst/>
        </a:prstGeom>
      </xdr:spPr>
    </xdr:pic>
    <xdr:clientData/>
  </xdr:twoCellAnchor>
  <xdr:twoCellAnchor editAs="oneCell">
    <xdr:from>
      <xdr:col>3</xdr:col>
      <xdr:colOff>158750</xdr:colOff>
      <xdr:row>31</xdr:row>
      <xdr:rowOff>84666</xdr:rowOff>
    </xdr:from>
    <xdr:to>
      <xdr:col>5</xdr:col>
      <xdr:colOff>507999</xdr:colOff>
      <xdr:row>39</xdr:row>
      <xdr:rowOff>137582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F285E25-F920-53F6-C1F0-CCAAAD1067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1334" y="5662084"/>
          <a:ext cx="1989665" cy="1492249"/>
        </a:xfrm>
        <a:prstGeom prst="rect">
          <a:avLst/>
        </a:prstGeom>
      </xdr:spPr>
    </xdr:pic>
    <xdr:clientData/>
  </xdr:twoCellAnchor>
  <xdr:twoCellAnchor editAs="oneCell">
    <xdr:from>
      <xdr:col>6</xdr:col>
      <xdr:colOff>63500</xdr:colOff>
      <xdr:row>40</xdr:row>
      <xdr:rowOff>63500</xdr:rowOff>
    </xdr:from>
    <xdr:to>
      <xdr:col>8</xdr:col>
      <xdr:colOff>398916</xdr:colOff>
      <xdr:row>48</xdr:row>
      <xdr:rowOff>74083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00046E3-6FA1-4D8C-DD03-37AF912EA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662084" y="7260167"/>
          <a:ext cx="2420332" cy="1449916"/>
        </a:xfrm>
        <a:prstGeom prst="rect">
          <a:avLst/>
        </a:prstGeom>
      </xdr:spPr>
    </xdr:pic>
    <xdr:clientData/>
  </xdr:twoCellAnchor>
  <xdr:twoCellAnchor editAs="oneCell">
    <xdr:from>
      <xdr:col>3</xdr:col>
      <xdr:colOff>137583</xdr:colOff>
      <xdr:row>40</xdr:row>
      <xdr:rowOff>116417</xdr:rowOff>
    </xdr:from>
    <xdr:to>
      <xdr:col>5</xdr:col>
      <xdr:colOff>359834</xdr:colOff>
      <xdr:row>48</xdr:row>
      <xdr:rowOff>74084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A064442-84FE-4DA7-14AE-F9680BA6A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50167" y="7313084"/>
          <a:ext cx="1862667" cy="1397000"/>
        </a:xfrm>
        <a:prstGeom prst="rect">
          <a:avLst/>
        </a:prstGeom>
      </xdr:spPr>
    </xdr:pic>
    <xdr:clientData/>
  </xdr:twoCellAnchor>
  <xdr:twoCellAnchor editAs="oneCell">
    <xdr:from>
      <xdr:col>6</xdr:col>
      <xdr:colOff>84667</xdr:colOff>
      <xdr:row>49</xdr:row>
      <xdr:rowOff>31751</xdr:rowOff>
    </xdr:from>
    <xdr:to>
      <xdr:col>8</xdr:col>
      <xdr:colOff>635000</xdr:colOff>
      <xdr:row>57</xdr:row>
      <xdr:rowOff>146540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A3DF23D-66FE-FA39-CA88-D0FB29038A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683251" y="8847669"/>
          <a:ext cx="2635249" cy="1554122"/>
        </a:xfrm>
        <a:prstGeom prst="rect">
          <a:avLst/>
        </a:prstGeom>
      </xdr:spPr>
    </xdr:pic>
    <xdr:clientData/>
  </xdr:twoCellAnchor>
  <xdr:twoCellAnchor editAs="oneCell">
    <xdr:from>
      <xdr:col>3</xdr:col>
      <xdr:colOff>148166</xdr:colOff>
      <xdr:row>49</xdr:row>
      <xdr:rowOff>52916</xdr:rowOff>
    </xdr:from>
    <xdr:to>
      <xdr:col>5</xdr:col>
      <xdr:colOff>486833</xdr:colOff>
      <xdr:row>57</xdr:row>
      <xdr:rowOff>97895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B58AFCA-7CC1-C865-EEFB-0CA24741CA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60750" y="8868834"/>
          <a:ext cx="1979083" cy="1484312"/>
        </a:xfrm>
        <a:prstGeom prst="rect">
          <a:avLst/>
        </a:prstGeom>
      </xdr:spPr>
    </xdr:pic>
    <xdr:clientData/>
  </xdr:twoCellAnchor>
  <xdr:twoCellAnchor editAs="oneCell">
    <xdr:from>
      <xdr:col>6</xdr:col>
      <xdr:colOff>42334</xdr:colOff>
      <xdr:row>58</xdr:row>
      <xdr:rowOff>52917</xdr:rowOff>
    </xdr:from>
    <xdr:to>
      <xdr:col>8</xdr:col>
      <xdr:colOff>513542</xdr:colOff>
      <xdr:row>66</xdr:row>
      <xdr:rowOff>127000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522AB67-3A5F-A805-B6A4-572CDBEBBB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640918" y="10488084"/>
          <a:ext cx="2556124" cy="1513416"/>
        </a:xfrm>
        <a:prstGeom prst="rect">
          <a:avLst/>
        </a:prstGeom>
      </xdr:spPr>
    </xdr:pic>
    <xdr:clientData/>
  </xdr:twoCellAnchor>
  <xdr:twoCellAnchor editAs="oneCell">
    <xdr:from>
      <xdr:col>3</xdr:col>
      <xdr:colOff>127000</xdr:colOff>
      <xdr:row>58</xdr:row>
      <xdr:rowOff>137583</xdr:rowOff>
    </xdr:from>
    <xdr:to>
      <xdr:col>5</xdr:col>
      <xdr:colOff>405695</xdr:colOff>
      <xdr:row>66</xdr:row>
      <xdr:rowOff>137583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9B7C66F-CB2E-653A-AA44-C5D7B3F6D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39584" y="10572750"/>
          <a:ext cx="1919111" cy="1439333"/>
        </a:xfrm>
        <a:prstGeom prst="rect">
          <a:avLst/>
        </a:prstGeom>
      </xdr:spPr>
    </xdr:pic>
    <xdr:clientData/>
  </xdr:twoCellAnchor>
  <xdr:twoCellAnchor editAs="oneCell">
    <xdr:from>
      <xdr:col>6</xdr:col>
      <xdr:colOff>148166</xdr:colOff>
      <xdr:row>67</xdr:row>
      <xdr:rowOff>74083</xdr:rowOff>
    </xdr:from>
    <xdr:to>
      <xdr:col>8</xdr:col>
      <xdr:colOff>560917</xdr:colOff>
      <xdr:row>75</xdr:row>
      <xdr:rowOff>112244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6274132-7DB2-1885-6777-2E262573F9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746750" y="12128501"/>
          <a:ext cx="2497667" cy="1477494"/>
        </a:xfrm>
        <a:prstGeom prst="rect">
          <a:avLst/>
        </a:prstGeom>
      </xdr:spPr>
    </xdr:pic>
    <xdr:clientData/>
  </xdr:twoCellAnchor>
  <xdr:twoCellAnchor editAs="oneCell">
    <xdr:from>
      <xdr:col>3</xdr:col>
      <xdr:colOff>158750</xdr:colOff>
      <xdr:row>67</xdr:row>
      <xdr:rowOff>63501</xdr:rowOff>
    </xdr:from>
    <xdr:to>
      <xdr:col>5</xdr:col>
      <xdr:colOff>564443</xdr:colOff>
      <xdr:row>75</xdr:row>
      <xdr:rowOff>158750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A143F41-1478-73C2-D84F-FD0D20797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1334" y="12117919"/>
          <a:ext cx="2046109" cy="1534582"/>
        </a:xfrm>
        <a:prstGeom prst="rect">
          <a:avLst/>
        </a:prstGeom>
      </xdr:spPr>
    </xdr:pic>
    <xdr:clientData/>
  </xdr:twoCellAnchor>
  <xdr:twoCellAnchor editAs="oneCell">
    <xdr:from>
      <xdr:col>6</xdr:col>
      <xdr:colOff>63500</xdr:colOff>
      <xdr:row>76</xdr:row>
      <xdr:rowOff>42334</xdr:rowOff>
    </xdr:from>
    <xdr:to>
      <xdr:col>8</xdr:col>
      <xdr:colOff>465667</xdr:colOff>
      <xdr:row>84</xdr:row>
      <xdr:rowOff>92905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F54A5B9-7996-0943-08F3-B91FB0650F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662084" y="13716001"/>
          <a:ext cx="2487083" cy="1489904"/>
        </a:xfrm>
        <a:prstGeom prst="rect">
          <a:avLst/>
        </a:prstGeom>
      </xdr:spPr>
    </xdr:pic>
    <xdr:clientData/>
  </xdr:twoCellAnchor>
  <xdr:twoCellAnchor editAs="oneCell">
    <xdr:from>
      <xdr:col>3</xdr:col>
      <xdr:colOff>201083</xdr:colOff>
      <xdr:row>76</xdr:row>
      <xdr:rowOff>52918</xdr:rowOff>
    </xdr:from>
    <xdr:to>
      <xdr:col>5</xdr:col>
      <xdr:colOff>592667</xdr:colOff>
      <xdr:row>84</xdr:row>
      <xdr:rowOff>137585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8C2776D-CDBF-6FCA-D8FB-C96D2E17A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13667" y="13726585"/>
          <a:ext cx="2032000" cy="1524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500063</xdr:colOff>
      <xdr:row>4</xdr:row>
      <xdr:rowOff>52389</xdr:rowOff>
    </xdr:from>
    <xdr:to>
      <xdr:col>5</xdr:col>
      <xdr:colOff>185738</xdr:colOff>
      <xdr:row>12</xdr:row>
      <xdr:rowOff>147639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6917209-15AB-F07A-14D2-E8098905F8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8" y="776289"/>
          <a:ext cx="2057400" cy="1543050"/>
        </a:xfrm>
        <a:prstGeom prst="rect">
          <a:avLst/>
        </a:prstGeom>
      </xdr:spPr>
    </xdr:pic>
    <xdr:clientData/>
  </xdr:twoCellAnchor>
  <xdr:twoCellAnchor editAs="oneCell">
    <xdr:from>
      <xdr:col>6</xdr:col>
      <xdr:colOff>128588</xdr:colOff>
      <xdr:row>4</xdr:row>
      <xdr:rowOff>38100</xdr:rowOff>
    </xdr:from>
    <xdr:to>
      <xdr:col>8</xdr:col>
      <xdr:colOff>533418</xdr:colOff>
      <xdr:row>12</xdr:row>
      <xdr:rowOff>114311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C1E2BF8-9BA5-90D8-2116-0879A18E6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53288" y="762000"/>
          <a:ext cx="2495568" cy="1524011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500062</xdr:colOff>
      <xdr:row>13</xdr:row>
      <xdr:rowOff>57150</xdr:rowOff>
    </xdr:from>
    <xdr:to>
      <xdr:col>5</xdr:col>
      <xdr:colOff>173037</xdr:colOff>
      <xdr:row>21</xdr:row>
      <xdr:rowOff>142875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38704AA-3761-63D9-B120-4786F4DFE9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7" y="2409825"/>
          <a:ext cx="2044700" cy="1533525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13</xdr:row>
      <xdr:rowOff>80964</xdr:rowOff>
    </xdr:from>
    <xdr:to>
      <xdr:col>8</xdr:col>
      <xdr:colOff>454140</xdr:colOff>
      <xdr:row>21</xdr:row>
      <xdr:rowOff>100014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7042183-9C6C-0575-66F0-662D542D89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39000" y="2433639"/>
          <a:ext cx="2430578" cy="1466850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22</xdr:row>
      <xdr:rowOff>23813</xdr:rowOff>
    </xdr:from>
    <xdr:to>
      <xdr:col>5</xdr:col>
      <xdr:colOff>174624</xdr:colOff>
      <xdr:row>30</xdr:row>
      <xdr:rowOff>142875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F2F970F-6657-7C0F-975B-F349DF863D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4005263"/>
          <a:ext cx="2089149" cy="1566862"/>
        </a:xfrm>
        <a:prstGeom prst="rect">
          <a:avLst/>
        </a:prstGeom>
      </xdr:spPr>
    </xdr:pic>
    <xdr:clientData/>
  </xdr:twoCellAnchor>
  <xdr:twoCellAnchor editAs="oneCell">
    <xdr:from>
      <xdr:col>6</xdr:col>
      <xdr:colOff>228600</xdr:colOff>
      <xdr:row>22</xdr:row>
      <xdr:rowOff>133350</xdr:rowOff>
    </xdr:from>
    <xdr:to>
      <xdr:col>8</xdr:col>
      <xdr:colOff>404812</xdr:colOff>
      <xdr:row>30</xdr:row>
      <xdr:rowOff>48341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D9C48CC-FD76-DCD0-3323-9652A0BD2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53300" y="4114800"/>
          <a:ext cx="2266950" cy="1362791"/>
        </a:xfrm>
        <a:prstGeom prst="rect">
          <a:avLst/>
        </a:prstGeom>
      </xdr:spPr>
    </xdr:pic>
    <xdr:clientData/>
  </xdr:twoCellAnchor>
  <xdr:twoCellAnchor editAs="oneCell">
    <xdr:from>
      <xdr:col>3</xdr:col>
      <xdr:colOff>447675</xdr:colOff>
      <xdr:row>31</xdr:row>
      <xdr:rowOff>28575</xdr:rowOff>
    </xdr:from>
    <xdr:to>
      <xdr:col>5</xdr:col>
      <xdr:colOff>171450</xdr:colOff>
      <xdr:row>39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E289365-5456-065A-8B00-2F8B4FAB94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2950" y="5638800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171450</xdr:colOff>
      <xdr:row>31</xdr:row>
      <xdr:rowOff>104775</xdr:rowOff>
    </xdr:from>
    <xdr:to>
      <xdr:col>8</xdr:col>
      <xdr:colOff>481012</xdr:colOff>
      <xdr:row>39</xdr:row>
      <xdr:rowOff>113013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571BFE8-526F-2D45-4448-90827A55D4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96150" y="5715000"/>
          <a:ext cx="2400300" cy="1456038"/>
        </a:xfrm>
        <a:prstGeom prst="rect">
          <a:avLst/>
        </a:prstGeom>
      </xdr:spPr>
    </xdr:pic>
    <xdr:clientData/>
  </xdr:twoCellAnchor>
  <xdr:twoCellAnchor editAs="oneCell">
    <xdr:from>
      <xdr:col>3</xdr:col>
      <xdr:colOff>433387</xdr:colOff>
      <xdr:row>40</xdr:row>
      <xdr:rowOff>38100</xdr:rowOff>
    </xdr:from>
    <xdr:to>
      <xdr:col>5</xdr:col>
      <xdr:colOff>93662</xdr:colOff>
      <xdr:row>48</xdr:row>
      <xdr:rowOff>114300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DEE520E-2134-FC1B-8F90-7204AE25A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662" y="7277100"/>
          <a:ext cx="2032000" cy="1524000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40</xdr:row>
      <xdr:rowOff>23812</xdr:rowOff>
    </xdr:from>
    <xdr:to>
      <xdr:col>8</xdr:col>
      <xdr:colOff>538746</xdr:colOff>
      <xdr:row>48</xdr:row>
      <xdr:rowOff>142875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BD57DF7-38FD-CBEB-07F6-1187861C8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10426" y="7262812"/>
          <a:ext cx="2543758" cy="1566863"/>
        </a:xfrm>
        <a:prstGeom prst="rect">
          <a:avLst/>
        </a:prstGeom>
      </xdr:spPr>
    </xdr:pic>
    <xdr:clientData/>
  </xdr:twoCellAnchor>
  <xdr:twoCellAnchor editAs="oneCell">
    <xdr:from>
      <xdr:col>3</xdr:col>
      <xdr:colOff>504825</xdr:colOff>
      <xdr:row>49</xdr:row>
      <xdr:rowOff>14287</xdr:rowOff>
    </xdr:from>
    <xdr:to>
      <xdr:col>5</xdr:col>
      <xdr:colOff>247651</xdr:colOff>
      <xdr:row>57</xdr:row>
      <xdr:rowOff>152400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FB8EF74-41D2-606A-A657-B5E601BA0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0100" y="8882062"/>
          <a:ext cx="2114551" cy="1585913"/>
        </a:xfrm>
        <a:prstGeom prst="rect">
          <a:avLst/>
        </a:prstGeom>
      </xdr:spPr>
    </xdr:pic>
    <xdr:clientData/>
  </xdr:twoCellAnchor>
  <xdr:twoCellAnchor editAs="oneCell">
    <xdr:from>
      <xdr:col>6</xdr:col>
      <xdr:colOff>228600</xdr:colOff>
      <xdr:row>49</xdr:row>
      <xdr:rowOff>76200</xdr:rowOff>
    </xdr:from>
    <xdr:to>
      <xdr:col>8</xdr:col>
      <xdr:colOff>440013</xdr:colOff>
      <xdr:row>57</xdr:row>
      <xdr:rowOff>33338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83BFC44-CFCF-E0A5-A255-4871906CD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53300" y="8943975"/>
          <a:ext cx="2302151" cy="1404938"/>
        </a:xfrm>
        <a:prstGeom prst="rect">
          <a:avLst/>
        </a:prstGeom>
      </xdr:spPr>
    </xdr:pic>
    <xdr:clientData/>
  </xdr:twoCellAnchor>
  <xdr:twoCellAnchor editAs="oneCell">
    <xdr:from>
      <xdr:col>6</xdr:col>
      <xdr:colOff>90487</xdr:colOff>
      <xdr:row>58</xdr:row>
      <xdr:rowOff>38100</xdr:rowOff>
    </xdr:from>
    <xdr:to>
      <xdr:col>8</xdr:col>
      <xdr:colOff>534099</xdr:colOff>
      <xdr:row>66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14980F2-6C41-79F1-8354-06167F8782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215187" y="10534650"/>
          <a:ext cx="2534350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542925</xdr:colOff>
      <xdr:row>58</xdr:row>
      <xdr:rowOff>42863</xdr:rowOff>
    </xdr:from>
    <xdr:to>
      <xdr:col>5</xdr:col>
      <xdr:colOff>266700</xdr:colOff>
      <xdr:row>66</xdr:row>
      <xdr:rowOff>166688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070FEAF-0D06-F1FB-B8FD-8584713E1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8200" y="10539413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67</xdr:row>
      <xdr:rowOff>61913</xdr:rowOff>
    </xdr:from>
    <xdr:to>
      <xdr:col>8</xdr:col>
      <xdr:colOff>552450</xdr:colOff>
      <xdr:row>75</xdr:row>
      <xdr:rowOff>132965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352BBF8-989D-94FD-F8CB-067576B1D7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39000" y="12187238"/>
          <a:ext cx="2528888" cy="1518852"/>
        </a:xfrm>
        <a:prstGeom prst="rect">
          <a:avLst/>
        </a:prstGeom>
      </xdr:spPr>
    </xdr:pic>
    <xdr:clientData/>
  </xdr:twoCellAnchor>
  <xdr:twoCellAnchor editAs="oneCell">
    <xdr:from>
      <xdr:col>3</xdr:col>
      <xdr:colOff>657226</xdr:colOff>
      <xdr:row>67</xdr:row>
      <xdr:rowOff>57150</xdr:rowOff>
    </xdr:from>
    <xdr:to>
      <xdr:col>5</xdr:col>
      <xdr:colOff>323851</xdr:colOff>
      <xdr:row>75</xdr:row>
      <xdr:rowOff>138113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409A26A-3C16-AAE9-0F79-DC3F67E0D6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1" y="12182475"/>
          <a:ext cx="2038350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76</xdr:row>
      <xdr:rowOff>38101</xdr:rowOff>
    </xdr:from>
    <xdr:to>
      <xdr:col>8</xdr:col>
      <xdr:colOff>581025</xdr:colOff>
      <xdr:row>84</xdr:row>
      <xdr:rowOff>130755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A836028-9EB0-9F92-225D-8D87493AC2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77100" y="13792201"/>
          <a:ext cx="2519363" cy="1540454"/>
        </a:xfrm>
        <a:prstGeom prst="rect">
          <a:avLst/>
        </a:prstGeom>
      </xdr:spPr>
    </xdr:pic>
    <xdr:clientData/>
  </xdr:twoCellAnchor>
  <xdr:twoCellAnchor editAs="oneCell">
    <xdr:from>
      <xdr:col>3</xdr:col>
      <xdr:colOff>638175</xdr:colOff>
      <xdr:row>76</xdr:row>
      <xdr:rowOff>76201</xdr:rowOff>
    </xdr:from>
    <xdr:to>
      <xdr:col>5</xdr:col>
      <xdr:colOff>247650</xdr:colOff>
      <xdr:row>84</xdr:row>
      <xdr:rowOff>114301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03A13EB-0164-1440-9AA2-1FF5E6FD8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43450" y="13830301"/>
          <a:ext cx="1981200" cy="14859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123825</xdr:colOff>
      <xdr:row>4</xdr:row>
      <xdr:rowOff>57150</xdr:rowOff>
    </xdr:from>
    <xdr:to>
      <xdr:col>8</xdr:col>
      <xdr:colOff>552450</xdr:colOff>
      <xdr:row>12</xdr:row>
      <xdr:rowOff>154971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A5C8A71-E2C1-14D3-01A7-6A23C560B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48525" y="781050"/>
          <a:ext cx="2519363" cy="1545621"/>
        </a:xfrm>
        <a:prstGeom prst="rect">
          <a:avLst/>
        </a:prstGeom>
      </xdr:spPr>
    </xdr:pic>
    <xdr:clientData/>
  </xdr:twoCellAnchor>
  <xdr:twoCellAnchor editAs="oneCell">
    <xdr:from>
      <xdr:col>3</xdr:col>
      <xdr:colOff>514350</xdr:colOff>
      <xdr:row>4</xdr:row>
      <xdr:rowOff>4762</xdr:rowOff>
    </xdr:from>
    <xdr:to>
      <xdr:col>5</xdr:col>
      <xdr:colOff>206376</xdr:colOff>
      <xdr:row>12</xdr:row>
      <xdr:rowOff>104775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E626A1-0675-E3D8-30EF-C32944ECE6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9625" y="728662"/>
          <a:ext cx="2063751" cy="1547813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13</xdr:row>
      <xdr:rowOff>19051</xdr:rowOff>
    </xdr:from>
    <xdr:to>
      <xdr:col>8</xdr:col>
      <xdr:colOff>571500</xdr:colOff>
      <xdr:row>21</xdr:row>
      <xdr:rowOff>141585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C4F8ADE-BDB0-6747-7C08-629A6BA146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43763" y="2371726"/>
          <a:ext cx="2543175" cy="1570334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471487</xdr:colOff>
      <xdr:row>13</xdr:row>
      <xdr:rowOff>14289</xdr:rowOff>
    </xdr:from>
    <xdr:to>
      <xdr:col>5</xdr:col>
      <xdr:colOff>252413</xdr:colOff>
      <xdr:row>22</xdr:row>
      <xdr:rowOff>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9E24C7A-763A-C412-CB0E-124FFC01A8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2" y="2366964"/>
          <a:ext cx="2152651" cy="1614488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152401</xdr:colOff>
      <xdr:row>22</xdr:row>
      <xdr:rowOff>66675</xdr:rowOff>
    </xdr:from>
    <xdr:to>
      <xdr:col>8</xdr:col>
      <xdr:colOff>549043</xdr:colOff>
      <xdr:row>30</xdr:row>
      <xdr:rowOff>138113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0B0EA3E-0018-7C1C-B087-69920FA9F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77101" y="4048125"/>
          <a:ext cx="2487380" cy="1519238"/>
        </a:xfrm>
        <a:prstGeom prst="rect">
          <a:avLst/>
        </a:prstGeom>
      </xdr:spPr>
    </xdr:pic>
    <xdr:clientData/>
  </xdr:twoCellAnchor>
  <xdr:twoCellAnchor editAs="oneCell">
    <xdr:from>
      <xdr:col>3</xdr:col>
      <xdr:colOff>515471</xdr:colOff>
      <xdr:row>22</xdr:row>
      <xdr:rowOff>28015</xdr:rowOff>
    </xdr:from>
    <xdr:to>
      <xdr:col>5</xdr:col>
      <xdr:colOff>187727</xdr:colOff>
      <xdr:row>30</xdr:row>
      <xdr:rowOff>112057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8A00B4F-E6B2-6985-FEA4-83179B5D2C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2427" y="3972486"/>
          <a:ext cx="2047904" cy="1518395"/>
        </a:xfrm>
        <a:prstGeom prst="rect">
          <a:avLst/>
        </a:prstGeom>
      </xdr:spPr>
    </xdr:pic>
    <xdr:clientData/>
  </xdr:twoCellAnchor>
  <xdr:twoCellAnchor editAs="oneCell">
    <xdr:from>
      <xdr:col>6</xdr:col>
      <xdr:colOff>207310</xdr:colOff>
      <xdr:row>31</xdr:row>
      <xdr:rowOff>67236</xdr:rowOff>
    </xdr:from>
    <xdr:to>
      <xdr:col>8</xdr:col>
      <xdr:colOff>546452</xdr:colOff>
      <xdr:row>39</xdr:row>
      <xdr:rowOff>128868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1B862AF-DDB9-8F02-B7D5-4F8306AF89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39855" y="5625354"/>
          <a:ext cx="2434642" cy="1495985"/>
        </a:xfrm>
        <a:prstGeom prst="rect">
          <a:avLst/>
        </a:prstGeom>
      </xdr:spPr>
    </xdr:pic>
    <xdr:clientData/>
  </xdr:twoCellAnchor>
  <xdr:twoCellAnchor editAs="oneCell">
    <xdr:from>
      <xdr:col>3</xdr:col>
      <xdr:colOff>442632</xdr:colOff>
      <xdr:row>31</xdr:row>
      <xdr:rowOff>22413</xdr:rowOff>
    </xdr:from>
    <xdr:to>
      <xdr:col>5</xdr:col>
      <xdr:colOff>145675</xdr:colOff>
      <xdr:row>39</xdr:row>
      <xdr:rowOff>147078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2CB988A-FE49-8AB3-F049-7FBE8E189E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9588" y="5580531"/>
          <a:ext cx="2078691" cy="1559018"/>
        </a:xfrm>
        <a:prstGeom prst="rect">
          <a:avLst/>
        </a:prstGeom>
      </xdr:spPr>
    </xdr:pic>
    <xdr:clientData/>
  </xdr:twoCellAnchor>
  <xdr:twoCellAnchor editAs="oneCell">
    <xdr:from>
      <xdr:col>6</xdr:col>
      <xdr:colOff>106456</xdr:colOff>
      <xdr:row>40</xdr:row>
      <xdr:rowOff>56030</xdr:rowOff>
    </xdr:from>
    <xdr:to>
      <xdr:col>8</xdr:col>
      <xdr:colOff>543485</xdr:colOff>
      <xdr:row>48</xdr:row>
      <xdr:rowOff>173136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07D96D7-8547-9832-33F5-DB472D2E72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39001" y="7227795"/>
          <a:ext cx="2532529" cy="1551459"/>
        </a:xfrm>
        <a:prstGeom prst="rect">
          <a:avLst/>
        </a:prstGeom>
      </xdr:spPr>
    </xdr:pic>
    <xdr:clientData/>
  </xdr:twoCellAnchor>
  <xdr:twoCellAnchor editAs="oneCell">
    <xdr:from>
      <xdr:col>3</xdr:col>
      <xdr:colOff>431426</xdr:colOff>
      <xdr:row>40</xdr:row>
      <xdr:rowOff>28015</xdr:rowOff>
    </xdr:from>
    <xdr:to>
      <xdr:col>5</xdr:col>
      <xdr:colOff>147542</xdr:colOff>
      <xdr:row>48</xdr:row>
      <xdr:rowOff>162485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71141FC-6442-A14B-480E-FDCB7E17C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382" y="7199780"/>
          <a:ext cx="2091764" cy="1568823"/>
        </a:xfrm>
        <a:prstGeom prst="rect">
          <a:avLst/>
        </a:prstGeom>
      </xdr:spPr>
    </xdr:pic>
    <xdr:clientData/>
  </xdr:twoCellAnchor>
  <xdr:twoCellAnchor editAs="oneCell">
    <xdr:from>
      <xdr:col>3</xdr:col>
      <xdr:colOff>420221</xdr:colOff>
      <xdr:row>49</xdr:row>
      <xdr:rowOff>28015</xdr:rowOff>
    </xdr:from>
    <xdr:to>
      <xdr:col>5</xdr:col>
      <xdr:colOff>145676</xdr:colOff>
      <xdr:row>57</xdr:row>
      <xdr:rowOff>169489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809357D-B735-5831-AEB4-EFEA00E10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7177" y="8813427"/>
          <a:ext cx="2101103" cy="1575827"/>
        </a:xfrm>
        <a:prstGeom prst="rect">
          <a:avLst/>
        </a:prstGeom>
      </xdr:spPr>
    </xdr:pic>
    <xdr:clientData/>
  </xdr:twoCellAnchor>
  <xdr:twoCellAnchor editAs="oneCell">
    <xdr:from>
      <xdr:col>6</xdr:col>
      <xdr:colOff>117662</xdr:colOff>
      <xdr:row>49</xdr:row>
      <xdr:rowOff>56030</xdr:rowOff>
    </xdr:from>
    <xdr:to>
      <xdr:col>8</xdr:col>
      <xdr:colOff>498991</xdr:colOff>
      <xdr:row>57</xdr:row>
      <xdr:rowOff>134471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6087F8B-C682-FA0E-8C8C-64D2649D3C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50207" y="8841442"/>
          <a:ext cx="2476829" cy="1512794"/>
        </a:xfrm>
        <a:prstGeom prst="rect">
          <a:avLst/>
        </a:prstGeom>
      </xdr:spPr>
    </xdr:pic>
    <xdr:clientData/>
  </xdr:twoCellAnchor>
  <xdr:twoCellAnchor editAs="oneCell">
    <xdr:from>
      <xdr:col>6</xdr:col>
      <xdr:colOff>179294</xdr:colOff>
      <xdr:row>58</xdr:row>
      <xdr:rowOff>61632</xdr:rowOff>
    </xdr:from>
    <xdr:to>
      <xdr:col>8</xdr:col>
      <xdr:colOff>537881</xdr:colOff>
      <xdr:row>66</xdr:row>
      <xdr:rowOff>127820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D75A9C1-5F2E-803C-3E6A-B8E6EA1747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11839" y="10460691"/>
          <a:ext cx="2454087" cy="1500541"/>
        </a:xfrm>
        <a:prstGeom prst="rect">
          <a:avLst/>
        </a:prstGeom>
      </xdr:spPr>
    </xdr:pic>
    <xdr:clientData/>
  </xdr:twoCellAnchor>
  <xdr:twoCellAnchor editAs="oneCell">
    <xdr:from>
      <xdr:col>3</xdr:col>
      <xdr:colOff>431426</xdr:colOff>
      <xdr:row>58</xdr:row>
      <xdr:rowOff>28016</xdr:rowOff>
    </xdr:from>
    <xdr:to>
      <xdr:col>5</xdr:col>
      <xdr:colOff>140071</xdr:colOff>
      <xdr:row>66</xdr:row>
      <xdr:rowOff>156883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45D73DB-7E67-C52D-A784-BF662820D5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382" y="10427075"/>
          <a:ext cx="2084293" cy="1563220"/>
        </a:xfrm>
        <a:prstGeom prst="rect">
          <a:avLst/>
        </a:prstGeom>
      </xdr:spPr>
    </xdr:pic>
    <xdr:clientData/>
  </xdr:twoCellAnchor>
  <xdr:twoCellAnchor editAs="oneCell">
    <xdr:from>
      <xdr:col>3</xdr:col>
      <xdr:colOff>504265</xdr:colOff>
      <xdr:row>67</xdr:row>
      <xdr:rowOff>50427</xdr:rowOff>
    </xdr:from>
    <xdr:to>
      <xdr:col>5</xdr:col>
      <xdr:colOff>212911</xdr:colOff>
      <xdr:row>76</xdr:row>
      <xdr:rowOff>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4434C79-5A9A-3DB6-127E-4D2F64D79B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1221" y="12063133"/>
          <a:ext cx="2084294" cy="1563221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190500</xdr:colOff>
      <xdr:row>67</xdr:row>
      <xdr:rowOff>67236</xdr:rowOff>
    </xdr:from>
    <xdr:to>
      <xdr:col>8</xdr:col>
      <xdr:colOff>520629</xdr:colOff>
      <xdr:row>75</xdr:row>
      <xdr:rowOff>117662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AF8B957-D683-5863-46F8-85CFE0738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323045" y="12079942"/>
          <a:ext cx="2425629" cy="1484779"/>
        </a:xfrm>
        <a:prstGeom prst="rect">
          <a:avLst/>
        </a:prstGeom>
      </xdr:spPr>
    </xdr:pic>
    <xdr:clientData/>
  </xdr:twoCellAnchor>
  <xdr:twoCellAnchor editAs="oneCell">
    <xdr:from>
      <xdr:col>3</xdr:col>
      <xdr:colOff>582706</xdr:colOff>
      <xdr:row>76</xdr:row>
      <xdr:rowOff>50426</xdr:rowOff>
    </xdr:from>
    <xdr:to>
      <xdr:col>5</xdr:col>
      <xdr:colOff>252131</xdr:colOff>
      <xdr:row>84</xdr:row>
      <xdr:rowOff>149878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A0B9A70-8DEC-4A43-8DAE-3B22D58A03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9662" y="13676779"/>
          <a:ext cx="2045073" cy="1533805"/>
        </a:xfrm>
        <a:prstGeom prst="rect">
          <a:avLst/>
        </a:prstGeom>
      </xdr:spPr>
    </xdr:pic>
    <xdr:clientData/>
  </xdr:twoCellAnchor>
  <xdr:twoCellAnchor editAs="oneCell">
    <xdr:from>
      <xdr:col>6</xdr:col>
      <xdr:colOff>201707</xdr:colOff>
      <xdr:row>76</xdr:row>
      <xdr:rowOff>67235</xdr:rowOff>
    </xdr:from>
    <xdr:to>
      <xdr:col>8</xdr:col>
      <xdr:colOff>554691</xdr:colOff>
      <xdr:row>84</xdr:row>
      <xdr:rowOff>113702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CB03975-C1DA-DA30-A666-5AC7DADAA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334252" y="13693588"/>
          <a:ext cx="2448484" cy="1480820"/>
        </a:xfrm>
        <a:prstGeom prst="rect">
          <a:avLst/>
        </a:prstGeom>
      </xdr:spPr>
    </xdr:pic>
    <xdr:clientData/>
  </xdr:twoCellAnchor>
  <xdr:twoCellAnchor editAs="oneCell">
    <xdr:from>
      <xdr:col>3</xdr:col>
      <xdr:colOff>554692</xdr:colOff>
      <xdr:row>85</xdr:row>
      <xdr:rowOff>33618</xdr:rowOff>
    </xdr:from>
    <xdr:to>
      <xdr:col>5</xdr:col>
      <xdr:colOff>280147</xdr:colOff>
      <xdr:row>93</xdr:row>
      <xdr:rowOff>175092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8B2D428-A201-74BC-972C-3E6D0D0420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1648" y="15273618"/>
          <a:ext cx="2101103" cy="1575827"/>
        </a:xfrm>
        <a:prstGeom prst="rect">
          <a:avLst/>
        </a:prstGeom>
      </xdr:spPr>
    </xdr:pic>
    <xdr:clientData/>
  </xdr:twoCellAnchor>
  <xdr:twoCellAnchor editAs="oneCell">
    <xdr:from>
      <xdr:col>6</xdr:col>
      <xdr:colOff>112059</xdr:colOff>
      <xdr:row>85</xdr:row>
      <xdr:rowOff>106456</xdr:rowOff>
    </xdr:from>
    <xdr:to>
      <xdr:col>8</xdr:col>
      <xdr:colOff>409014</xdr:colOff>
      <xdr:row>93</xdr:row>
      <xdr:rowOff>141027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6B02C34-A854-FF19-3B30-A4E6DF2ACD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244604" y="15346456"/>
          <a:ext cx="2392455" cy="1468924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538163</xdr:colOff>
      <xdr:row>4</xdr:row>
      <xdr:rowOff>23814</xdr:rowOff>
    </xdr:from>
    <xdr:to>
      <xdr:col>5</xdr:col>
      <xdr:colOff>293689</xdr:colOff>
      <xdr:row>12</xdr:row>
      <xdr:rowOff>171452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332C11F-C654-23BB-BED6-EEB48DE0F8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747714"/>
          <a:ext cx="2127251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138114</xdr:colOff>
      <xdr:row>4</xdr:row>
      <xdr:rowOff>57151</xdr:rowOff>
    </xdr:from>
    <xdr:to>
      <xdr:col>8</xdr:col>
      <xdr:colOff>504826</xdr:colOff>
      <xdr:row>12</xdr:row>
      <xdr:rowOff>102951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C9AF122-779E-D6E4-0F5E-682F94CB0D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62814" y="781051"/>
          <a:ext cx="2457450" cy="1493600"/>
        </a:xfrm>
        <a:prstGeom prst="rect">
          <a:avLst/>
        </a:prstGeom>
      </xdr:spPr>
    </xdr:pic>
    <xdr:clientData/>
  </xdr:twoCellAnchor>
  <xdr:twoCellAnchor editAs="oneCell">
    <xdr:from>
      <xdr:col>6</xdr:col>
      <xdr:colOff>80963</xdr:colOff>
      <xdr:row>13</xdr:row>
      <xdr:rowOff>9525</xdr:rowOff>
    </xdr:from>
    <xdr:to>
      <xdr:col>8</xdr:col>
      <xdr:colOff>600238</xdr:colOff>
      <xdr:row>21</xdr:row>
      <xdr:rowOff>166688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659EF7D-5757-B3F3-EF63-8A76D972E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05663" y="2362200"/>
          <a:ext cx="2610013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561975</xdr:colOff>
      <xdr:row>13</xdr:row>
      <xdr:rowOff>9525</xdr:rowOff>
    </xdr:from>
    <xdr:to>
      <xdr:col>5</xdr:col>
      <xdr:colOff>279401</xdr:colOff>
      <xdr:row>21</xdr:row>
      <xdr:rowOff>128588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8E0F507-782C-63A7-F7C3-B2D6EB56B8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7250" y="2362200"/>
          <a:ext cx="2089151" cy="1566863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31</xdr:row>
      <xdr:rowOff>23813</xdr:rowOff>
    </xdr:from>
    <xdr:to>
      <xdr:col>8</xdr:col>
      <xdr:colOff>604838</xdr:colOff>
      <xdr:row>39</xdr:row>
      <xdr:rowOff>132804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1411D1E-D6ED-F10C-3FCD-BBAF805ACD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81863" y="5634038"/>
          <a:ext cx="2538413" cy="1556791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31</xdr:row>
      <xdr:rowOff>21431</xdr:rowOff>
    </xdr:from>
    <xdr:to>
      <xdr:col>5</xdr:col>
      <xdr:colOff>214313</xdr:colOff>
      <xdr:row>39</xdr:row>
      <xdr:rowOff>170260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38FA127-F5CE-6EC7-A46D-6EA17D345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5631656"/>
          <a:ext cx="2128838" cy="1596629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557213</xdr:colOff>
      <xdr:row>22</xdr:row>
      <xdr:rowOff>52387</xdr:rowOff>
    </xdr:from>
    <xdr:to>
      <xdr:col>5</xdr:col>
      <xdr:colOff>200026</xdr:colOff>
      <xdr:row>30</xdr:row>
      <xdr:rowOff>115490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F70B889-ADBB-C80E-CBE4-2057D5EB5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8" y="4033837"/>
          <a:ext cx="2014538" cy="1510903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104776</xdr:colOff>
      <xdr:row>22</xdr:row>
      <xdr:rowOff>42862</xdr:rowOff>
    </xdr:from>
    <xdr:to>
      <xdr:col>8</xdr:col>
      <xdr:colOff>536830</xdr:colOff>
      <xdr:row>30</xdr:row>
      <xdr:rowOff>133350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2F299A9-55F0-0017-673D-0BF5EA082A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29476" y="4024312"/>
          <a:ext cx="2522792" cy="1538288"/>
        </a:xfrm>
        <a:prstGeom prst="rect">
          <a:avLst/>
        </a:prstGeom>
      </xdr:spPr>
    </xdr:pic>
    <xdr:clientData/>
  </xdr:twoCellAnchor>
  <xdr:twoCellAnchor editAs="oneCell">
    <xdr:from>
      <xdr:col>3</xdr:col>
      <xdr:colOff>604837</xdr:colOff>
      <xdr:row>40</xdr:row>
      <xdr:rowOff>28575</xdr:rowOff>
    </xdr:from>
    <xdr:to>
      <xdr:col>5</xdr:col>
      <xdr:colOff>271462</xdr:colOff>
      <xdr:row>48</xdr:row>
      <xdr:rowOff>109538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94A6A54-F931-96FA-AF80-4B5D4C26A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2" y="7267575"/>
          <a:ext cx="2038350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95251</xdr:colOff>
      <xdr:row>40</xdr:row>
      <xdr:rowOff>52388</xdr:rowOff>
    </xdr:from>
    <xdr:to>
      <xdr:col>8</xdr:col>
      <xdr:colOff>560673</xdr:colOff>
      <xdr:row>48</xdr:row>
      <xdr:rowOff>142876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B5206E8-0587-7528-ADC4-5EA6071D6D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19951" y="7291388"/>
          <a:ext cx="2556160" cy="1538288"/>
        </a:xfrm>
        <a:prstGeom prst="rect">
          <a:avLst/>
        </a:prstGeom>
      </xdr:spPr>
    </xdr:pic>
    <xdr:clientData/>
  </xdr:twoCellAnchor>
  <xdr:twoCellAnchor editAs="oneCell">
    <xdr:from>
      <xdr:col>6</xdr:col>
      <xdr:colOff>209551</xdr:colOff>
      <xdr:row>49</xdr:row>
      <xdr:rowOff>23812</xdr:rowOff>
    </xdr:from>
    <xdr:to>
      <xdr:col>8</xdr:col>
      <xdr:colOff>495301</xdr:colOff>
      <xdr:row>57</xdr:row>
      <xdr:rowOff>32335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88757B5-52E3-09F1-3819-D73CE260C2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34251" y="8891587"/>
          <a:ext cx="2376488" cy="1456323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49</xdr:row>
      <xdr:rowOff>9525</xdr:rowOff>
    </xdr:from>
    <xdr:to>
      <xdr:col>5</xdr:col>
      <xdr:colOff>301626</xdr:colOff>
      <xdr:row>57</xdr:row>
      <xdr:rowOff>166688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2DA8964-68AA-FDEE-5C63-8E3FB4B75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8877300"/>
          <a:ext cx="2139951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576262</xdr:colOff>
      <xdr:row>58</xdr:row>
      <xdr:rowOff>28575</xdr:rowOff>
    </xdr:from>
    <xdr:to>
      <xdr:col>5</xdr:col>
      <xdr:colOff>290512</xdr:colOff>
      <xdr:row>66</xdr:row>
      <xdr:rowOff>145256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AFDB772-D43C-3C01-7519-796D675A44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537" y="10525125"/>
          <a:ext cx="2085975" cy="1564481"/>
        </a:xfrm>
        <a:prstGeom prst="rect">
          <a:avLst/>
        </a:prstGeom>
      </xdr:spPr>
    </xdr:pic>
    <xdr:clientData/>
  </xdr:twoCellAnchor>
  <xdr:twoCellAnchor editAs="oneCell">
    <xdr:from>
      <xdr:col>6</xdr:col>
      <xdr:colOff>133350</xdr:colOff>
      <xdr:row>58</xdr:row>
      <xdr:rowOff>33338</xdr:rowOff>
    </xdr:from>
    <xdr:to>
      <xdr:col>8</xdr:col>
      <xdr:colOff>581025</xdr:colOff>
      <xdr:row>66</xdr:row>
      <xdr:rowOff>126991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32CA53D-BF7E-6013-D192-50879FE8B6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58050" y="10529888"/>
          <a:ext cx="2538413" cy="1541453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138113</xdr:colOff>
      <xdr:row>67</xdr:row>
      <xdr:rowOff>42862</xdr:rowOff>
    </xdr:from>
    <xdr:to>
      <xdr:col>8</xdr:col>
      <xdr:colOff>623888</xdr:colOff>
      <xdr:row>75</xdr:row>
      <xdr:rowOff>148661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331CAE6-ED30-6F0E-E302-BBFEBE7C2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62813" y="12168187"/>
          <a:ext cx="2576513" cy="1553599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67</xdr:row>
      <xdr:rowOff>42864</xdr:rowOff>
    </xdr:from>
    <xdr:to>
      <xdr:col>5</xdr:col>
      <xdr:colOff>238125</xdr:colOff>
      <xdr:row>75</xdr:row>
      <xdr:rowOff>138114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ED82DC8-53E6-7AB0-40D7-FCCFC36B54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12168189"/>
          <a:ext cx="2057400" cy="1543050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547688</xdr:colOff>
      <xdr:row>76</xdr:row>
      <xdr:rowOff>47625</xdr:rowOff>
    </xdr:from>
    <xdr:to>
      <xdr:col>5</xdr:col>
      <xdr:colOff>271463</xdr:colOff>
      <xdr:row>84</xdr:row>
      <xdr:rowOff>171450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D1887E9-027F-B164-BC77-FCCBC8B1E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2963" y="13801725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76</xdr:row>
      <xdr:rowOff>28575</xdr:rowOff>
    </xdr:from>
    <xdr:to>
      <xdr:col>8</xdr:col>
      <xdr:colOff>513558</xdr:colOff>
      <xdr:row>84</xdr:row>
      <xdr:rowOff>119063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335AEB0-CE5C-80E9-947B-148AF3D6D6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210426" y="13782675"/>
          <a:ext cx="2518570" cy="1538288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85</xdr:row>
      <xdr:rowOff>42862</xdr:rowOff>
    </xdr:from>
    <xdr:to>
      <xdr:col>5</xdr:col>
      <xdr:colOff>266700</xdr:colOff>
      <xdr:row>93</xdr:row>
      <xdr:rowOff>173831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693568C-E1DF-B800-529C-567CE300C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15425737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33338</xdr:colOff>
      <xdr:row>85</xdr:row>
      <xdr:rowOff>28575</xdr:rowOff>
    </xdr:from>
    <xdr:to>
      <xdr:col>8</xdr:col>
      <xdr:colOff>502279</xdr:colOff>
      <xdr:row>93</xdr:row>
      <xdr:rowOff>142875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86E7897-21D4-39DE-8173-E19067701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158038" y="15411450"/>
          <a:ext cx="2559679" cy="15621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528638</xdr:colOff>
      <xdr:row>4</xdr:row>
      <xdr:rowOff>38101</xdr:rowOff>
    </xdr:from>
    <xdr:to>
      <xdr:col>5</xdr:col>
      <xdr:colOff>207964</xdr:colOff>
      <xdr:row>12</xdr:row>
      <xdr:rowOff>128589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D0CE57A-B99B-ADD7-049A-CD4DDBA3C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3" y="762001"/>
          <a:ext cx="2051051" cy="1538288"/>
        </a:xfrm>
        <a:prstGeom prst="rect">
          <a:avLst/>
        </a:prstGeom>
      </xdr:spPr>
    </xdr:pic>
    <xdr:clientData/>
  </xdr:twoCellAnchor>
  <xdr:twoCellAnchor editAs="oneCell">
    <xdr:from>
      <xdr:col>6</xdr:col>
      <xdr:colOff>166687</xdr:colOff>
      <xdr:row>4</xdr:row>
      <xdr:rowOff>57150</xdr:rowOff>
    </xdr:from>
    <xdr:to>
      <xdr:col>8</xdr:col>
      <xdr:colOff>542924</xdr:colOff>
      <xdr:row>12</xdr:row>
      <xdr:rowOff>135466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426AE50-A939-705F-4EC4-28DE32A7B6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91387" y="781050"/>
          <a:ext cx="2466975" cy="1526116"/>
        </a:xfrm>
        <a:prstGeom prst="rect">
          <a:avLst/>
        </a:prstGeom>
      </xdr:spPr>
    </xdr:pic>
    <xdr:clientData/>
  </xdr:twoCellAnchor>
  <xdr:twoCellAnchor editAs="oneCell">
    <xdr:from>
      <xdr:col>3</xdr:col>
      <xdr:colOff>528637</xdr:colOff>
      <xdr:row>13</xdr:row>
      <xdr:rowOff>66677</xdr:rowOff>
    </xdr:from>
    <xdr:to>
      <xdr:col>5</xdr:col>
      <xdr:colOff>176211</xdr:colOff>
      <xdr:row>21</xdr:row>
      <xdr:rowOff>133351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0A6826D-7FC5-8CD6-83F0-2F52634CC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2" y="2419352"/>
          <a:ext cx="2019299" cy="1514474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13</xdr:row>
      <xdr:rowOff>47626</xdr:rowOff>
    </xdr:from>
    <xdr:to>
      <xdr:col>8</xdr:col>
      <xdr:colOff>544489</xdr:colOff>
      <xdr:row>21</xdr:row>
      <xdr:rowOff>142876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BA8EABE-55DB-E98B-63E6-82AEDFBF8E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34238" y="2400301"/>
          <a:ext cx="2525689" cy="1543050"/>
        </a:xfrm>
        <a:prstGeom prst="rect">
          <a:avLst/>
        </a:prstGeom>
      </xdr:spPr>
    </xdr:pic>
    <xdr:clientData/>
  </xdr:twoCellAnchor>
  <xdr:twoCellAnchor editAs="oneCell">
    <xdr:from>
      <xdr:col>3</xdr:col>
      <xdr:colOff>509587</xdr:colOff>
      <xdr:row>22</xdr:row>
      <xdr:rowOff>47625</xdr:rowOff>
    </xdr:from>
    <xdr:to>
      <xdr:col>5</xdr:col>
      <xdr:colOff>242887</xdr:colOff>
      <xdr:row>30</xdr:row>
      <xdr:rowOff>178594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C0166CF-02B7-23B3-79DE-48FDAF770F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862" y="4029075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22</xdr:row>
      <xdr:rowOff>28576</xdr:rowOff>
    </xdr:from>
    <xdr:to>
      <xdr:col>8</xdr:col>
      <xdr:colOff>609600</xdr:colOff>
      <xdr:row>30</xdr:row>
      <xdr:rowOff>144592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E15A369-49F6-07FA-1BD2-675A07359E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34238" y="4010026"/>
          <a:ext cx="2590800" cy="1563816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31</xdr:row>
      <xdr:rowOff>33338</xdr:rowOff>
    </xdr:from>
    <xdr:to>
      <xdr:col>8</xdr:col>
      <xdr:colOff>490537</xdr:colOff>
      <xdr:row>39</xdr:row>
      <xdr:rowOff>111912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85BB77A-CC60-4C84-36ED-D740A6F19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19950" y="5643563"/>
          <a:ext cx="2486025" cy="1526374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552451</xdr:colOff>
      <xdr:row>31</xdr:row>
      <xdr:rowOff>61914</xdr:rowOff>
    </xdr:from>
    <xdr:to>
      <xdr:col>5</xdr:col>
      <xdr:colOff>214314</xdr:colOff>
      <xdr:row>39</xdr:row>
      <xdr:rowOff>139305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4C5BAEA-92AE-E80A-526B-7BF88F2B5F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6" y="5672139"/>
          <a:ext cx="2033588" cy="1525191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147639</xdr:colOff>
      <xdr:row>40</xdr:row>
      <xdr:rowOff>47625</xdr:rowOff>
    </xdr:from>
    <xdr:to>
      <xdr:col>8</xdr:col>
      <xdr:colOff>589887</xdr:colOff>
      <xdr:row>48</xdr:row>
      <xdr:rowOff>133350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03A0DE7-6E03-0FC4-5119-377A9E9FC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72339" y="7286625"/>
          <a:ext cx="2532986" cy="1533525"/>
        </a:xfrm>
        <a:prstGeom prst="rect">
          <a:avLst/>
        </a:prstGeom>
      </xdr:spPr>
    </xdr:pic>
    <xdr:clientData/>
  </xdr:twoCellAnchor>
  <xdr:twoCellAnchor editAs="oneCell">
    <xdr:from>
      <xdr:col>3</xdr:col>
      <xdr:colOff>519113</xdr:colOff>
      <xdr:row>40</xdr:row>
      <xdr:rowOff>23812</xdr:rowOff>
    </xdr:from>
    <xdr:to>
      <xdr:col>5</xdr:col>
      <xdr:colOff>261939</xdr:colOff>
      <xdr:row>48</xdr:row>
      <xdr:rowOff>161925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6287077-39B7-4B24-AA97-BC7AB59F18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4388" y="7262812"/>
          <a:ext cx="2114551" cy="1585913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49</xdr:row>
      <xdr:rowOff>33339</xdr:rowOff>
    </xdr:from>
    <xdr:to>
      <xdr:col>8</xdr:col>
      <xdr:colOff>547688</xdr:colOff>
      <xdr:row>57</xdr:row>
      <xdr:rowOff>147051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F895B91-109B-5619-498A-5872E4B9A6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34238" y="8901114"/>
          <a:ext cx="2528888" cy="1561512"/>
        </a:xfrm>
        <a:prstGeom prst="rect">
          <a:avLst/>
        </a:prstGeom>
      </xdr:spPr>
    </xdr:pic>
    <xdr:clientData/>
  </xdr:twoCellAnchor>
  <xdr:twoCellAnchor editAs="oneCell">
    <xdr:from>
      <xdr:col>3</xdr:col>
      <xdr:colOff>595313</xdr:colOff>
      <xdr:row>49</xdr:row>
      <xdr:rowOff>9526</xdr:rowOff>
    </xdr:from>
    <xdr:to>
      <xdr:col>5</xdr:col>
      <xdr:colOff>304801</xdr:colOff>
      <xdr:row>57</xdr:row>
      <xdr:rowOff>122636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7B1C57D-338C-1492-4049-DB7B05ACB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0588" y="8877301"/>
          <a:ext cx="2081213" cy="1560910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58</xdr:row>
      <xdr:rowOff>57150</xdr:rowOff>
    </xdr:from>
    <xdr:to>
      <xdr:col>5</xdr:col>
      <xdr:colOff>250825</xdr:colOff>
      <xdr:row>66</xdr:row>
      <xdr:rowOff>161925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7FD21BA-F9D2-6691-D814-7CDC8F4A5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10553700"/>
          <a:ext cx="2070100" cy="1552575"/>
        </a:xfrm>
        <a:prstGeom prst="rect">
          <a:avLst/>
        </a:prstGeom>
      </xdr:spPr>
    </xdr:pic>
    <xdr:clientData/>
  </xdr:twoCellAnchor>
  <xdr:twoCellAnchor editAs="oneCell">
    <xdr:from>
      <xdr:col>6</xdr:col>
      <xdr:colOff>38101</xdr:colOff>
      <xdr:row>58</xdr:row>
      <xdr:rowOff>19050</xdr:rowOff>
    </xdr:from>
    <xdr:to>
      <xdr:col>8</xdr:col>
      <xdr:colOff>538163</xdr:colOff>
      <xdr:row>66</xdr:row>
      <xdr:rowOff>147580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4CBF0E8-2F35-978D-94D6-898B976105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162801" y="10515600"/>
          <a:ext cx="2590800" cy="1576330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67</xdr:row>
      <xdr:rowOff>19051</xdr:rowOff>
    </xdr:from>
    <xdr:to>
      <xdr:col>5</xdr:col>
      <xdr:colOff>295275</xdr:colOff>
      <xdr:row>75</xdr:row>
      <xdr:rowOff>171451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62BC935-D251-F5A4-F715-A26F4FE36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12144376"/>
          <a:ext cx="2133600" cy="1600200"/>
        </a:xfrm>
        <a:prstGeom prst="rect">
          <a:avLst/>
        </a:prstGeom>
      </xdr:spPr>
    </xdr:pic>
    <xdr:clientData/>
  </xdr:twoCellAnchor>
  <xdr:twoCellAnchor editAs="oneCell">
    <xdr:from>
      <xdr:col>6</xdr:col>
      <xdr:colOff>185739</xdr:colOff>
      <xdr:row>67</xdr:row>
      <xdr:rowOff>85725</xdr:rowOff>
    </xdr:from>
    <xdr:to>
      <xdr:col>8</xdr:col>
      <xdr:colOff>552451</xdr:colOff>
      <xdr:row>75</xdr:row>
      <xdr:rowOff>157076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3370320-D788-7EBC-8280-51A8F451E8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310439" y="12211050"/>
          <a:ext cx="2457450" cy="1519151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635793</xdr:colOff>
      <xdr:row>7</xdr:row>
      <xdr:rowOff>73819</xdr:rowOff>
    </xdr:from>
    <xdr:to>
      <xdr:col>8</xdr:col>
      <xdr:colOff>26193</xdr:colOff>
      <xdr:row>22</xdr:row>
      <xdr:rowOff>102394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84FD51CA-8A83-482C-960D-2459BFF3A4D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185738</xdr:colOff>
      <xdr:row>4</xdr:row>
      <xdr:rowOff>71439</xdr:rowOff>
    </xdr:from>
    <xdr:to>
      <xdr:col>5</xdr:col>
      <xdr:colOff>466726</xdr:colOff>
      <xdr:row>12</xdr:row>
      <xdr:rowOff>66676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1076E5B-52B3-BAAA-230C-43E451EAD6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43251" y="795339"/>
          <a:ext cx="1924049" cy="1443037"/>
        </a:xfrm>
        <a:prstGeom prst="rect">
          <a:avLst/>
        </a:prstGeom>
      </xdr:spPr>
    </xdr:pic>
    <xdr:clientData/>
  </xdr:twoCellAnchor>
  <xdr:twoCellAnchor editAs="oneCell">
    <xdr:from>
      <xdr:col>6</xdr:col>
      <xdr:colOff>209551</xdr:colOff>
      <xdr:row>4</xdr:row>
      <xdr:rowOff>85645</xdr:rowOff>
    </xdr:from>
    <xdr:to>
      <xdr:col>8</xdr:col>
      <xdr:colOff>523908</xdr:colOff>
      <xdr:row>12</xdr:row>
      <xdr:rowOff>23832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FD55E44-8B44-1E45-6667-072E92C7DD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457826" y="809545"/>
          <a:ext cx="2405095" cy="1385987"/>
        </a:xfrm>
        <a:prstGeom prst="rect">
          <a:avLst/>
        </a:prstGeom>
      </xdr:spPr>
    </xdr:pic>
    <xdr:clientData/>
  </xdr:twoCellAnchor>
  <xdr:twoCellAnchor editAs="oneCell">
    <xdr:from>
      <xdr:col>3</xdr:col>
      <xdr:colOff>175093</xdr:colOff>
      <xdr:row>13</xdr:row>
      <xdr:rowOff>49027</xdr:rowOff>
    </xdr:from>
    <xdr:to>
      <xdr:col>5</xdr:col>
      <xdr:colOff>546289</xdr:colOff>
      <xdr:row>21</xdr:row>
      <xdr:rowOff>99805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FBA2A08-3E45-3640-26D5-EED370D0ED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30644" y="2416270"/>
          <a:ext cx="2010056" cy="1507542"/>
        </a:xfrm>
        <a:prstGeom prst="rect">
          <a:avLst/>
        </a:prstGeom>
      </xdr:spPr>
    </xdr:pic>
    <xdr:clientData/>
  </xdr:twoCellAnchor>
  <xdr:twoCellAnchor editAs="oneCell">
    <xdr:from>
      <xdr:col>6</xdr:col>
      <xdr:colOff>105056</xdr:colOff>
      <xdr:row>13</xdr:row>
      <xdr:rowOff>49025</xdr:rowOff>
    </xdr:from>
    <xdr:to>
      <xdr:col>8</xdr:col>
      <xdr:colOff>567298</xdr:colOff>
      <xdr:row>21</xdr:row>
      <xdr:rowOff>131586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B3EB9F8-3CCA-B2A2-858F-48A88A611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343806" y="2416268"/>
          <a:ext cx="2549338" cy="1539325"/>
        </a:xfrm>
        <a:prstGeom prst="rect">
          <a:avLst/>
        </a:prstGeom>
      </xdr:spPr>
    </xdr:pic>
    <xdr:clientData/>
  </xdr:twoCellAnchor>
  <xdr:twoCellAnchor editAs="oneCell">
    <xdr:from>
      <xdr:col>3</xdr:col>
      <xdr:colOff>147078</xdr:colOff>
      <xdr:row>22</xdr:row>
      <xdr:rowOff>15759</xdr:rowOff>
    </xdr:from>
    <xdr:to>
      <xdr:col>5</xdr:col>
      <xdr:colOff>623328</xdr:colOff>
      <xdr:row>30</xdr:row>
      <xdr:rowOff>145327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C39BA15-1381-13B1-4E8E-1CC86713B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02629" y="4021862"/>
          <a:ext cx="2115110" cy="1586333"/>
        </a:xfrm>
        <a:prstGeom prst="rect">
          <a:avLst/>
        </a:prstGeom>
      </xdr:spPr>
    </xdr:pic>
    <xdr:clientData/>
  </xdr:twoCellAnchor>
  <xdr:twoCellAnchor editAs="oneCell">
    <xdr:from>
      <xdr:col>6</xdr:col>
      <xdr:colOff>126067</xdr:colOff>
      <xdr:row>22</xdr:row>
      <xdr:rowOff>105055</xdr:rowOff>
    </xdr:from>
    <xdr:to>
      <xdr:col>8</xdr:col>
      <xdr:colOff>453759</xdr:colOff>
      <xdr:row>30</xdr:row>
      <xdr:rowOff>77040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AD38B6D-23F9-21C7-CC35-BAE05F45DA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364817" y="4111158"/>
          <a:ext cx="2414788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126066</xdr:colOff>
      <xdr:row>31</xdr:row>
      <xdr:rowOff>84045</xdr:rowOff>
    </xdr:from>
    <xdr:to>
      <xdr:col>8</xdr:col>
      <xdr:colOff>553290</xdr:colOff>
      <xdr:row>39</xdr:row>
      <xdr:rowOff>121806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96582C1-9557-5E1B-B4C6-96F98EDF2C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364816" y="5729008"/>
          <a:ext cx="2514320" cy="1494526"/>
        </a:xfrm>
        <a:prstGeom prst="rect">
          <a:avLst/>
        </a:prstGeom>
      </xdr:spPr>
    </xdr:pic>
    <xdr:clientData/>
  </xdr:twoCellAnchor>
  <xdr:twoCellAnchor editAs="oneCell">
    <xdr:from>
      <xdr:col>3</xdr:col>
      <xdr:colOff>126066</xdr:colOff>
      <xdr:row>31</xdr:row>
      <xdr:rowOff>63033</xdr:rowOff>
    </xdr:from>
    <xdr:to>
      <xdr:col>5</xdr:col>
      <xdr:colOff>532281</xdr:colOff>
      <xdr:row>39</xdr:row>
      <xdr:rowOff>140074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0E9647B-2922-D0B6-6B9A-DC1B7C943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1617" y="5707996"/>
          <a:ext cx="2045075" cy="1533806"/>
        </a:xfrm>
        <a:prstGeom prst="rect">
          <a:avLst/>
        </a:prstGeom>
      </xdr:spPr>
    </xdr:pic>
    <xdr:clientData/>
  </xdr:twoCellAnchor>
  <xdr:twoCellAnchor editAs="oneCell">
    <xdr:from>
      <xdr:col>6</xdr:col>
      <xdr:colOff>84044</xdr:colOff>
      <xdr:row>40</xdr:row>
      <xdr:rowOff>56029</xdr:rowOff>
    </xdr:from>
    <xdr:to>
      <xdr:col>8</xdr:col>
      <xdr:colOff>540706</xdr:colOff>
      <xdr:row>48</xdr:row>
      <xdr:rowOff>91048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A714F72-47A2-4B32-0571-F8880F204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322794" y="7339853"/>
          <a:ext cx="2543758" cy="1491783"/>
        </a:xfrm>
        <a:prstGeom prst="rect">
          <a:avLst/>
        </a:prstGeom>
      </xdr:spPr>
    </xdr:pic>
    <xdr:clientData/>
  </xdr:twoCellAnchor>
  <xdr:twoCellAnchor editAs="oneCell">
    <xdr:from>
      <xdr:col>3</xdr:col>
      <xdr:colOff>133072</xdr:colOff>
      <xdr:row>40</xdr:row>
      <xdr:rowOff>77041</xdr:rowOff>
    </xdr:from>
    <xdr:to>
      <xdr:col>5</xdr:col>
      <xdr:colOff>546288</xdr:colOff>
      <xdr:row>48</xdr:row>
      <xdr:rowOff>159334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86A373E-21EC-7C1F-30DC-01CD0E3AB3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8623" y="7360865"/>
          <a:ext cx="2052076" cy="1539057"/>
        </a:xfrm>
        <a:prstGeom prst="rect">
          <a:avLst/>
        </a:prstGeom>
      </xdr:spPr>
    </xdr:pic>
    <xdr:clientData/>
  </xdr:twoCellAnchor>
  <xdr:twoCellAnchor editAs="oneCell">
    <xdr:from>
      <xdr:col>6</xdr:col>
      <xdr:colOff>112059</xdr:colOff>
      <xdr:row>49</xdr:row>
      <xdr:rowOff>49026</xdr:rowOff>
    </xdr:from>
    <xdr:to>
      <xdr:col>8</xdr:col>
      <xdr:colOff>518271</xdr:colOff>
      <xdr:row>57</xdr:row>
      <xdr:rowOff>74133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393E85A-7D53-4711-4CC3-EE221120F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511894" y="8971710"/>
          <a:ext cx="2493308" cy="1481872"/>
        </a:xfrm>
        <a:prstGeom prst="rect">
          <a:avLst/>
        </a:prstGeom>
      </xdr:spPr>
    </xdr:pic>
    <xdr:clientData/>
  </xdr:twoCellAnchor>
  <xdr:twoCellAnchor editAs="oneCell">
    <xdr:from>
      <xdr:col>3</xdr:col>
      <xdr:colOff>149411</xdr:colOff>
      <xdr:row>49</xdr:row>
      <xdr:rowOff>98052</xdr:rowOff>
    </xdr:from>
    <xdr:to>
      <xdr:col>5</xdr:col>
      <xdr:colOff>536948</xdr:colOff>
      <xdr:row>57</xdr:row>
      <xdr:rowOff>161085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7A43372-03E2-EDF8-C8F5-6FF00033F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6048" y="9020736"/>
          <a:ext cx="2026397" cy="151979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58</xdr:row>
      <xdr:rowOff>105055</xdr:rowOff>
    </xdr:from>
    <xdr:to>
      <xdr:col>8</xdr:col>
      <xdr:colOff>337991</xdr:colOff>
      <xdr:row>66</xdr:row>
      <xdr:rowOff>7003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6E43CF9-3663-BDAA-8416-5F9322D02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518898" y="10666599"/>
          <a:ext cx="2306024" cy="1358713"/>
        </a:xfrm>
        <a:prstGeom prst="rect">
          <a:avLst/>
        </a:prstGeom>
      </xdr:spPr>
    </xdr:pic>
    <xdr:clientData/>
  </xdr:twoCellAnchor>
  <xdr:twoCellAnchor editAs="oneCell">
    <xdr:from>
      <xdr:col>3</xdr:col>
      <xdr:colOff>147078</xdr:colOff>
      <xdr:row>58</xdr:row>
      <xdr:rowOff>84046</xdr:rowOff>
    </xdr:from>
    <xdr:to>
      <xdr:col>5</xdr:col>
      <xdr:colOff>553290</xdr:colOff>
      <xdr:row>66</xdr:row>
      <xdr:rowOff>161085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0D06826-5397-2E69-15CF-F142B94127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3715" y="10645590"/>
          <a:ext cx="2045072" cy="1533804"/>
        </a:xfrm>
        <a:prstGeom prst="rect">
          <a:avLst/>
        </a:prstGeom>
      </xdr:spPr>
    </xdr:pic>
    <xdr:clientData/>
  </xdr:twoCellAnchor>
  <xdr:twoCellAnchor editAs="oneCell">
    <xdr:from>
      <xdr:col>6</xdr:col>
      <xdr:colOff>203107</xdr:colOff>
      <xdr:row>67</xdr:row>
      <xdr:rowOff>126066</xdr:rowOff>
    </xdr:from>
    <xdr:to>
      <xdr:col>8</xdr:col>
      <xdr:colOff>490257</xdr:colOff>
      <xdr:row>75</xdr:row>
      <xdr:rowOff>56628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5AB0D85-E48A-4694-1F81-C02F6E6467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602942" y="12326470"/>
          <a:ext cx="2374246" cy="1387327"/>
        </a:xfrm>
        <a:prstGeom prst="rect">
          <a:avLst/>
        </a:prstGeom>
      </xdr:spPr>
    </xdr:pic>
    <xdr:clientData/>
  </xdr:twoCellAnchor>
  <xdr:twoCellAnchor editAs="oneCell">
    <xdr:from>
      <xdr:col>3</xdr:col>
      <xdr:colOff>133069</xdr:colOff>
      <xdr:row>67</xdr:row>
      <xdr:rowOff>54277</xdr:rowOff>
    </xdr:from>
    <xdr:to>
      <xdr:col>5</xdr:col>
      <xdr:colOff>529377</xdr:colOff>
      <xdr:row>75</xdr:row>
      <xdr:rowOff>123888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527AD1B-F5B4-6A11-91DB-4E7017FF5D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49706" y="12254681"/>
          <a:ext cx="2035168" cy="1526376"/>
        </a:xfrm>
        <a:prstGeom prst="rect">
          <a:avLst/>
        </a:prstGeom>
      </xdr:spPr>
    </xdr:pic>
    <xdr:clientData/>
  </xdr:twoCellAnchor>
  <xdr:twoCellAnchor editAs="oneCell">
    <xdr:from>
      <xdr:col>6</xdr:col>
      <xdr:colOff>147078</xdr:colOff>
      <xdr:row>76</xdr:row>
      <xdr:rowOff>70037</xdr:rowOff>
    </xdr:from>
    <xdr:to>
      <xdr:col>8</xdr:col>
      <xdr:colOff>574301</xdr:colOff>
      <xdr:row>84</xdr:row>
      <xdr:rowOff>117110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AF16312-56D1-5F47-0A45-EC9ACDCFDC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546913" y="13909302"/>
          <a:ext cx="2514319" cy="1503837"/>
        </a:xfrm>
        <a:prstGeom prst="rect">
          <a:avLst/>
        </a:prstGeom>
      </xdr:spPr>
    </xdr:pic>
    <xdr:clientData/>
  </xdr:twoCellAnchor>
  <xdr:twoCellAnchor editAs="oneCell">
    <xdr:from>
      <xdr:col>3</xdr:col>
      <xdr:colOff>161084</xdr:colOff>
      <xdr:row>76</xdr:row>
      <xdr:rowOff>105055</xdr:rowOff>
    </xdr:from>
    <xdr:to>
      <xdr:col>5</xdr:col>
      <xdr:colOff>462241</xdr:colOff>
      <xdr:row>84</xdr:row>
      <xdr:rowOff>103304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E263DDE-FF5E-3570-6BC6-BEE30FA243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77721" y="13944320"/>
          <a:ext cx="1940017" cy="145501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567447</xdr:colOff>
      <xdr:row>4</xdr:row>
      <xdr:rowOff>141861</xdr:rowOff>
    </xdr:from>
    <xdr:to>
      <xdr:col>4</xdr:col>
      <xdr:colOff>628244</xdr:colOff>
      <xdr:row>12</xdr:row>
      <xdr:rowOff>20265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5AB7B37-3F81-9A55-2F6F-381EF211A9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1304" y="871435"/>
          <a:ext cx="1783404" cy="1337553"/>
        </a:xfrm>
        <a:prstGeom prst="rect">
          <a:avLst/>
        </a:prstGeom>
      </xdr:spPr>
    </xdr:pic>
    <xdr:clientData/>
  </xdr:twoCellAnchor>
  <xdr:twoCellAnchor editAs="oneCell">
    <xdr:from>
      <xdr:col>6</xdr:col>
      <xdr:colOff>303989</xdr:colOff>
      <xdr:row>5</xdr:row>
      <xdr:rowOff>0</xdr:rowOff>
    </xdr:from>
    <xdr:to>
      <xdr:col>8</xdr:col>
      <xdr:colOff>374919</xdr:colOff>
      <xdr:row>11</xdr:row>
      <xdr:rowOff>171923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58E9701-BD05-1B77-2968-882EDF6E22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27474" y="911968"/>
          <a:ext cx="2158324" cy="1266285"/>
        </a:xfrm>
        <a:prstGeom prst="rect">
          <a:avLst/>
        </a:prstGeom>
      </xdr:spPr>
    </xdr:pic>
    <xdr:clientData/>
  </xdr:twoCellAnchor>
  <xdr:twoCellAnchor editAs="oneCell">
    <xdr:from>
      <xdr:col>3</xdr:col>
      <xdr:colOff>455984</xdr:colOff>
      <xdr:row>13</xdr:row>
      <xdr:rowOff>81064</xdr:rowOff>
    </xdr:from>
    <xdr:to>
      <xdr:col>5</xdr:col>
      <xdr:colOff>101329</xdr:colOff>
      <xdr:row>21</xdr:row>
      <xdr:rowOff>134262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82F5DB3-6B80-6EB3-7D2E-178A2C36EB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9841" y="2452181"/>
          <a:ext cx="2016462" cy="1512347"/>
        </a:xfrm>
        <a:prstGeom prst="rect">
          <a:avLst/>
        </a:prstGeom>
      </xdr:spPr>
    </xdr:pic>
    <xdr:clientData/>
  </xdr:twoCellAnchor>
  <xdr:twoCellAnchor editAs="oneCell">
    <xdr:from>
      <xdr:col>6</xdr:col>
      <xdr:colOff>222926</xdr:colOff>
      <xdr:row>13</xdr:row>
      <xdr:rowOff>121595</xdr:rowOff>
    </xdr:from>
    <xdr:to>
      <xdr:col>8</xdr:col>
      <xdr:colOff>466116</xdr:colOff>
      <xdr:row>21</xdr:row>
      <xdr:rowOff>68547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BEF7D33-E1A5-537F-A01D-F5DA038646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346411" y="2492712"/>
          <a:ext cx="2330584" cy="1406101"/>
        </a:xfrm>
        <a:prstGeom prst="rect">
          <a:avLst/>
        </a:prstGeom>
      </xdr:spPr>
    </xdr:pic>
    <xdr:clientData/>
  </xdr:twoCellAnchor>
  <xdr:twoCellAnchor editAs="oneCell">
    <xdr:from>
      <xdr:col>6</xdr:col>
      <xdr:colOff>202659</xdr:colOff>
      <xdr:row>22</xdr:row>
      <xdr:rowOff>131729</xdr:rowOff>
    </xdr:from>
    <xdr:to>
      <xdr:col>8</xdr:col>
      <xdr:colOff>528772</xdr:colOff>
      <xdr:row>30</xdr:row>
      <xdr:rowOff>101330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6615AFE-3190-B4F4-CE35-59FAB7DB90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26144" y="4144389"/>
          <a:ext cx="2413507" cy="1428750"/>
        </a:xfrm>
        <a:prstGeom prst="rect">
          <a:avLst/>
        </a:prstGeom>
      </xdr:spPr>
    </xdr:pic>
    <xdr:clientData/>
  </xdr:twoCellAnchor>
  <xdr:twoCellAnchor editAs="oneCell">
    <xdr:from>
      <xdr:col>3</xdr:col>
      <xdr:colOff>577580</xdr:colOff>
      <xdr:row>22</xdr:row>
      <xdr:rowOff>141862</xdr:rowOff>
    </xdr:from>
    <xdr:to>
      <xdr:col>5</xdr:col>
      <xdr:colOff>165504</xdr:colOff>
      <xdr:row>30</xdr:row>
      <xdr:rowOff>151994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89B9776-5ACF-8AAE-0E2E-F45A735213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437" y="4154522"/>
          <a:ext cx="1959041" cy="1469281"/>
        </a:xfrm>
        <a:prstGeom prst="rect">
          <a:avLst/>
        </a:prstGeom>
      </xdr:spPr>
    </xdr:pic>
    <xdr:clientData/>
  </xdr:twoCellAnchor>
  <xdr:twoCellAnchor editAs="oneCell">
    <xdr:from>
      <xdr:col>3</xdr:col>
      <xdr:colOff>618112</xdr:colOff>
      <xdr:row>31</xdr:row>
      <xdr:rowOff>121596</xdr:rowOff>
    </xdr:from>
    <xdr:to>
      <xdr:col>5</xdr:col>
      <xdr:colOff>121595</xdr:colOff>
      <xdr:row>39</xdr:row>
      <xdr:rowOff>68397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02B1C66-786C-0C3F-130E-BBF1687958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1969" y="5775798"/>
          <a:ext cx="1874600" cy="1405950"/>
        </a:xfrm>
        <a:prstGeom prst="rect">
          <a:avLst/>
        </a:prstGeom>
      </xdr:spPr>
    </xdr:pic>
    <xdr:clientData/>
  </xdr:twoCellAnchor>
  <xdr:twoCellAnchor editAs="oneCell">
    <xdr:from>
      <xdr:col>6</xdr:col>
      <xdr:colOff>141861</xdr:colOff>
      <xdr:row>31</xdr:row>
      <xdr:rowOff>91195</xdr:rowOff>
    </xdr:from>
    <xdr:to>
      <xdr:col>8</xdr:col>
      <xdr:colOff>455983</xdr:colOff>
      <xdr:row>39</xdr:row>
      <xdr:rowOff>69533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8560D0F-BED9-BB4E-4023-D6F1349FA3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65346" y="5745397"/>
          <a:ext cx="2401516" cy="1437487"/>
        </a:xfrm>
        <a:prstGeom prst="rect">
          <a:avLst/>
        </a:prstGeom>
      </xdr:spPr>
    </xdr:pic>
    <xdr:clientData/>
  </xdr:twoCellAnchor>
  <xdr:twoCellAnchor editAs="oneCell">
    <xdr:from>
      <xdr:col>3</xdr:col>
      <xdr:colOff>445851</xdr:colOff>
      <xdr:row>40</xdr:row>
      <xdr:rowOff>60798</xdr:rowOff>
    </xdr:from>
    <xdr:to>
      <xdr:col>5</xdr:col>
      <xdr:colOff>172259</xdr:colOff>
      <xdr:row>48</xdr:row>
      <xdr:rowOff>174792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FBF1217-0FF9-081D-A57F-AC675FCAB4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9708" y="7356543"/>
          <a:ext cx="2097525" cy="1573143"/>
        </a:xfrm>
        <a:prstGeom prst="rect">
          <a:avLst/>
        </a:prstGeom>
      </xdr:spPr>
    </xdr:pic>
    <xdr:clientData/>
  </xdr:twoCellAnchor>
  <xdr:twoCellAnchor editAs="oneCell">
    <xdr:from>
      <xdr:col>6</xdr:col>
      <xdr:colOff>202659</xdr:colOff>
      <xdr:row>40</xdr:row>
      <xdr:rowOff>111463</xdr:rowOff>
    </xdr:from>
    <xdr:to>
      <xdr:col>8</xdr:col>
      <xdr:colOff>537046</xdr:colOff>
      <xdr:row>48</xdr:row>
      <xdr:rowOff>89539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99D8F21-8881-1B4E-A3D6-AB79DBA2C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26144" y="7407208"/>
          <a:ext cx="2421781" cy="1437225"/>
        </a:xfrm>
        <a:prstGeom prst="rect">
          <a:avLst/>
        </a:prstGeom>
      </xdr:spPr>
    </xdr:pic>
    <xdr:clientData/>
  </xdr:twoCellAnchor>
  <xdr:twoCellAnchor editAs="oneCell">
    <xdr:from>
      <xdr:col>6</xdr:col>
      <xdr:colOff>243190</xdr:colOff>
      <xdr:row>49</xdr:row>
      <xdr:rowOff>151996</xdr:rowOff>
    </xdr:from>
    <xdr:to>
      <xdr:col>8</xdr:col>
      <xdr:colOff>409127</xdr:colOff>
      <xdr:row>57</xdr:row>
      <xdr:rowOff>40533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169C501-E9A3-46C1-3740-45E0B223E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66675" y="9089283"/>
          <a:ext cx="2253331" cy="1347686"/>
        </a:xfrm>
        <a:prstGeom prst="rect">
          <a:avLst/>
        </a:prstGeom>
      </xdr:spPr>
    </xdr:pic>
    <xdr:clientData/>
  </xdr:twoCellAnchor>
  <xdr:twoCellAnchor editAs="oneCell">
    <xdr:from>
      <xdr:col>3</xdr:col>
      <xdr:colOff>503270</xdr:colOff>
      <xdr:row>49</xdr:row>
      <xdr:rowOff>10134</xdr:rowOff>
    </xdr:from>
    <xdr:to>
      <xdr:col>5</xdr:col>
      <xdr:colOff>192526</xdr:colOff>
      <xdr:row>57</xdr:row>
      <xdr:rowOff>96265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2D3AC40-2FED-AD1F-E037-C7FE3AB35E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7127" y="8947421"/>
          <a:ext cx="2060373" cy="1545280"/>
        </a:xfrm>
        <a:prstGeom prst="rect">
          <a:avLst/>
        </a:prstGeom>
      </xdr:spPr>
    </xdr:pic>
    <xdr:clientData/>
  </xdr:twoCellAnchor>
  <xdr:twoCellAnchor editAs="oneCell">
    <xdr:from>
      <xdr:col>3</xdr:col>
      <xdr:colOff>739707</xdr:colOff>
      <xdr:row>58</xdr:row>
      <xdr:rowOff>121596</xdr:rowOff>
    </xdr:from>
    <xdr:to>
      <xdr:col>5</xdr:col>
      <xdr:colOff>324255</xdr:colOff>
      <xdr:row>66</xdr:row>
      <xdr:rowOff>129196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282EA67-3D2B-940E-68B5-FDBD35FED3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43564" y="10700426"/>
          <a:ext cx="1955665" cy="1466749"/>
        </a:xfrm>
        <a:prstGeom prst="rect">
          <a:avLst/>
        </a:prstGeom>
      </xdr:spPr>
    </xdr:pic>
    <xdr:clientData/>
  </xdr:twoCellAnchor>
  <xdr:twoCellAnchor editAs="oneCell">
    <xdr:from>
      <xdr:col>6</xdr:col>
      <xdr:colOff>334388</xdr:colOff>
      <xdr:row>58</xdr:row>
      <xdr:rowOff>162128</xdr:rowOff>
    </xdr:from>
    <xdr:to>
      <xdr:col>8</xdr:col>
      <xdr:colOff>474214</xdr:colOff>
      <xdr:row>66</xdr:row>
      <xdr:rowOff>20266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2CE5C0C-7FCE-B154-9EC2-2C197EF29F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457873" y="10740958"/>
          <a:ext cx="2227220" cy="1317287"/>
        </a:xfrm>
        <a:prstGeom prst="rect">
          <a:avLst/>
        </a:prstGeom>
      </xdr:spPr>
    </xdr:pic>
    <xdr:clientData/>
  </xdr:twoCellAnchor>
  <xdr:twoCellAnchor editAs="oneCell">
    <xdr:from>
      <xdr:col>3</xdr:col>
      <xdr:colOff>506649</xdr:colOff>
      <xdr:row>67</xdr:row>
      <xdr:rowOff>60799</xdr:rowOff>
    </xdr:from>
    <xdr:to>
      <xdr:col>5</xdr:col>
      <xdr:colOff>172260</xdr:colOff>
      <xdr:row>75</xdr:row>
      <xdr:rowOff>129196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2BF7AE6-6E1F-636F-CDCA-96C9D4BD6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0506" y="12281171"/>
          <a:ext cx="2036728" cy="1527546"/>
        </a:xfrm>
        <a:prstGeom prst="rect">
          <a:avLst/>
        </a:prstGeom>
      </xdr:spPr>
    </xdr:pic>
    <xdr:clientData/>
  </xdr:twoCellAnchor>
  <xdr:twoCellAnchor editAs="oneCell">
    <xdr:from>
      <xdr:col>6</xdr:col>
      <xdr:colOff>172262</xdr:colOff>
      <xdr:row>68</xdr:row>
      <xdr:rowOff>10132</xdr:rowOff>
    </xdr:from>
    <xdr:to>
      <xdr:col>8</xdr:col>
      <xdr:colOff>504334</xdr:colOff>
      <xdr:row>75</xdr:row>
      <xdr:rowOff>121595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3AD493E-5593-F09C-BFC4-241F8AB3C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95747" y="12412898"/>
          <a:ext cx="2419466" cy="1388218"/>
        </a:xfrm>
        <a:prstGeom prst="rect">
          <a:avLst/>
        </a:prstGeom>
      </xdr:spPr>
    </xdr:pic>
    <xdr:clientData/>
  </xdr:twoCellAnchor>
  <xdr:twoCellAnchor editAs="oneCell">
    <xdr:from>
      <xdr:col>6</xdr:col>
      <xdr:colOff>212793</xdr:colOff>
      <xdr:row>76</xdr:row>
      <xdr:rowOff>121596</xdr:rowOff>
    </xdr:from>
    <xdr:to>
      <xdr:col>8</xdr:col>
      <xdr:colOff>468144</xdr:colOff>
      <xdr:row>84</xdr:row>
      <xdr:rowOff>40532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2F277B1-717F-AD92-DC0D-C689D3D9BB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336278" y="13983511"/>
          <a:ext cx="2342745" cy="1378085"/>
        </a:xfrm>
        <a:prstGeom prst="rect">
          <a:avLst/>
        </a:prstGeom>
      </xdr:spPr>
    </xdr:pic>
    <xdr:clientData/>
  </xdr:twoCellAnchor>
  <xdr:twoCellAnchor editAs="oneCell">
    <xdr:from>
      <xdr:col>3</xdr:col>
      <xdr:colOff>607978</xdr:colOff>
      <xdr:row>76</xdr:row>
      <xdr:rowOff>111464</xdr:rowOff>
    </xdr:from>
    <xdr:to>
      <xdr:col>5</xdr:col>
      <xdr:colOff>182392</xdr:colOff>
      <xdr:row>84</xdr:row>
      <xdr:rowOff>111463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FC118A4-8046-EAB7-288B-2090703FDA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1835" y="13973379"/>
          <a:ext cx="1945531" cy="145914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111125</xdr:colOff>
      <xdr:row>4</xdr:row>
      <xdr:rowOff>47625</xdr:rowOff>
    </xdr:from>
    <xdr:to>
      <xdr:col>8</xdr:col>
      <xdr:colOff>523875</xdr:colOff>
      <xdr:row>12</xdr:row>
      <xdr:rowOff>95624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9D96238-534C-4343-C3BB-1DD3502B35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9000" y="777875"/>
          <a:ext cx="2508250" cy="1508499"/>
        </a:xfrm>
        <a:prstGeom prst="rect">
          <a:avLst/>
        </a:prstGeom>
      </xdr:spPr>
    </xdr:pic>
    <xdr:clientData/>
  </xdr:twoCellAnchor>
  <xdr:twoCellAnchor editAs="oneCell">
    <xdr:from>
      <xdr:col>3</xdr:col>
      <xdr:colOff>627062</xdr:colOff>
      <xdr:row>4</xdr:row>
      <xdr:rowOff>166687</xdr:rowOff>
    </xdr:from>
    <xdr:to>
      <xdr:col>5</xdr:col>
      <xdr:colOff>31751</xdr:colOff>
      <xdr:row>12</xdr:row>
      <xdr:rowOff>39688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89E8DE8-5959-DCDD-7D09-4FDB4E40B8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0750" y="896937"/>
          <a:ext cx="1778001" cy="1333501"/>
        </a:xfrm>
        <a:prstGeom prst="rect">
          <a:avLst/>
        </a:prstGeom>
      </xdr:spPr>
    </xdr:pic>
    <xdr:clientData/>
  </xdr:twoCellAnchor>
  <xdr:twoCellAnchor editAs="oneCell">
    <xdr:from>
      <xdr:col>3</xdr:col>
      <xdr:colOff>603250</xdr:colOff>
      <xdr:row>13</xdr:row>
      <xdr:rowOff>111126</xdr:rowOff>
    </xdr:from>
    <xdr:to>
      <xdr:col>5</xdr:col>
      <xdr:colOff>134938</xdr:colOff>
      <xdr:row>21</xdr:row>
      <xdr:rowOff>79376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D0C0953-1435-91F8-8264-FB15C7BA93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6938" y="2484439"/>
          <a:ext cx="1905000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277812</xdr:colOff>
      <xdr:row>13</xdr:row>
      <xdr:rowOff>127001</xdr:rowOff>
    </xdr:from>
    <xdr:to>
      <xdr:col>8</xdr:col>
      <xdr:colOff>484187</xdr:colOff>
      <xdr:row>21</xdr:row>
      <xdr:rowOff>3421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9FA3662-3B26-9FB1-5BC6-EA9A6CEBA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05687" y="2500314"/>
          <a:ext cx="2301875" cy="1336920"/>
        </a:xfrm>
        <a:prstGeom prst="rect">
          <a:avLst/>
        </a:prstGeom>
      </xdr:spPr>
    </xdr:pic>
    <xdr:clientData/>
  </xdr:twoCellAnchor>
  <xdr:twoCellAnchor editAs="oneCell">
    <xdr:from>
      <xdr:col>6</xdr:col>
      <xdr:colOff>71437</xdr:colOff>
      <xdr:row>22</xdr:row>
      <xdr:rowOff>47626</xdr:rowOff>
    </xdr:from>
    <xdr:to>
      <xdr:col>8</xdr:col>
      <xdr:colOff>476250</xdr:colOff>
      <xdr:row>30</xdr:row>
      <xdr:rowOff>82528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D0B6B30-0E2B-C629-FD4C-ADA34838C3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199312" y="4064001"/>
          <a:ext cx="2500313" cy="1495402"/>
        </a:xfrm>
        <a:prstGeom prst="rect">
          <a:avLst/>
        </a:prstGeom>
      </xdr:spPr>
    </xdr:pic>
    <xdr:clientData/>
  </xdr:twoCellAnchor>
  <xdr:twoCellAnchor editAs="oneCell">
    <xdr:from>
      <xdr:col>3</xdr:col>
      <xdr:colOff>619126</xdr:colOff>
      <xdr:row>22</xdr:row>
      <xdr:rowOff>111125</xdr:rowOff>
    </xdr:from>
    <xdr:to>
      <xdr:col>5</xdr:col>
      <xdr:colOff>140230</xdr:colOff>
      <xdr:row>30</xdr:row>
      <xdr:rowOff>71437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E16A04A-7EEF-205E-3EB5-87ABB9B160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2814" y="4127500"/>
          <a:ext cx="1894416" cy="1420812"/>
        </a:xfrm>
        <a:prstGeom prst="rect">
          <a:avLst/>
        </a:prstGeom>
      </xdr:spPr>
    </xdr:pic>
    <xdr:clientData/>
  </xdr:twoCellAnchor>
  <xdr:twoCellAnchor editAs="oneCell">
    <xdr:from>
      <xdr:col>6</xdr:col>
      <xdr:colOff>222250</xdr:colOff>
      <xdr:row>31</xdr:row>
      <xdr:rowOff>119064</xdr:rowOff>
    </xdr:from>
    <xdr:to>
      <xdr:col>8</xdr:col>
      <xdr:colOff>456923</xdr:colOff>
      <xdr:row>39</xdr:row>
      <xdr:rowOff>55564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588D852-0669-69A0-684F-816AA69683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50125" y="5778502"/>
          <a:ext cx="2330173" cy="1397000"/>
        </a:xfrm>
        <a:prstGeom prst="rect">
          <a:avLst/>
        </a:prstGeom>
      </xdr:spPr>
    </xdr:pic>
    <xdr:clientData/>
  </xdr:twoCellAnchor>
  <xdr:twoCellAnchor editAs="oneCell">
    <xdr:from>
      <xdr:col>3</xdr:col>
      <xdr:colOff>508000</xdr:colOff>
      <xdr:row>31</xdr:row>
      <xdr:rowOff>63500</xdr:rowOff>
    </xdr:from>
    <xdr:to>
      <xdr:col>5</xdr:col>
      <xdr:colOff>187855</xdr:colOff>
      <xdr:row>39</xdr:row>
      <xdr:rowOff>142875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832E2F2-C242-9014-5495-EA19AF3682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1688" y="5722938"/>
          <a:ext cx="2053167" cy="1539875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547688</xdr:colOff>
      <xdr:row>40</xdr:row>
      <xdr:rowOff>39689</xdr:rowOff>
    </xdr:from>
    <xdr:to>
      <xdr:col>5</xdr:col>
      <xdr:colOff>190500</xdr:colOff>
      <xdr:row>48</xdr:row>
      <xdr:rowOff>91282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DA2535D-5032-616F-AE2B-E64CCE59F9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1376" y="7342189"/>
          <a:ext cx="2016124" cy="1512093"/>
        </a:xfrm>
        <a:prstGeom prst="rect">
          <a:avLst/>
        </a:prstGeom>
      </xdr:spPr>
    </xdr:pic>
    <xdr:clientData/>
  </xdr:twoCellAnchor>
  <xdr:twoCellAnchor editAs="oneCell">
    <xdr:from>
      <xdr:col>6</xdr:col>
      <xdr:colOff>246062</xdr:colOff>
      <xdr:row>40</xdr:row>
      <xdr:rowOff>111125</xdr:rowOff>
    </xdr:from>
    <xdr:to>
      <xdr:col>8</xdr:col>
      <xdr:colOff>537339</xdr:colOff>
      <xdr:row>48</xdr:row>
      <xdr:rowOff>47625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519F019-F7B8-7122-E786-83928FD6D4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73937" y="7413625"/>
          <a:ext cx="2386777" cy="1397000"/>
        </a:xfrm>
        <a:prstGeom prst="rect">
          <a:avLst/>
        </a:prstGeom>
      </xdr:spPr>
    </xdr:pic>
    <xdr:clientData/>
  </xdr:twoCellAnchor>
  <xdr:twoCellAnchor editAs="oneCell">
    <xdr:from>
      <xdr:col>3</xdr:col>
      <xdr:colOff>492125</xdr:colOff>
      <xdr:row>49</xdr:row>
      <xdr:rowOff>15876</xdr:rowOff>
    </xdr:from>
    <xdr:to>
      <xdr:col>5</xdr:col>
      <xdr:colOff>174625</xdr:colOff>
      <xdr:row>57</xdr:row>
      <xdr:rowOff>97235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4C896F6-AAA5-AB0A-22C7-6398645092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3" y="8961439"/>
          <a:ext cx="2055812" cy="1541859"/>
        </a:xfrm>
        <a:prstGeom prst="rect">
          <a:avLst/>
        </a:prstGeom>
      </xdr:spPr>
    </xdr:pic>
    <xdr:clientData/>
  </xdr:twoCellAnchor>
  <xdr:twoCellAnchor editAs="oneCell">
    <xdr:from>
      <xdr:col>6</xdr:col>
      <xdr:colOff>134938</xdr:colOff>
      <xdr:row>49</xdr:row>
      <xdr:rowOff>79375</xdr:rowOff>
    </xdr:from>
    <xdr:to>
      <xdr:col>8</xdr:col>
      <xdr:colOff>523876</xdr:colOff>
      <xdr:row>57</xdr:row>
      <xdr:rowOff>96738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1BE7AB9-67B0-E891-03CD-3D7360653A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62813" y="9024938"/>
          <a:ext cx="2484438" cy="1477863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58</xdr:row>
      <xdr:rowOff>31751</xdr:rowOff>
    </xdr:from>
    <xdr:to>
      <xdr:col>5</xdr:col>
      <xdr:colOff>103188</xdr:colOff>
      <xdr:row>66</xdr:row>
      <xdr:rowOff>107157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0E599BF-C19C-FC56-379C-E469B6C4C4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2313" y="10620376"/>
          <a:ext cx="2047875" cy="1535906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58</xdr:row>
      <xdr:rowOff>79375</xdr:rowOff>
    </xdr:from>
    <xdr:to>
      <xdr:col>8</xdr:col>
      <xdr:colOff>468313</xdr:colOff>
      <xdr:row>66</xdr:row>
      <xdr:rowOff>76543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EC1FC29-1D7A-9B4B-998A-01331FFFDC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46938" y="10668000"/>
          <a:ext cx="2444750" cy="1457668"/>
        </a:xfrm>
        <a:prstGeom prst="rect">
          <a:avLst/>
        </a:prstGeom>
      </xdr:spPr>
    </xdr:pic>
    <xdr:clientData/>
  </xdr:twoCellAnchor>
  <xdr:twoCellAnchor editAs="oneCell">
    <xdr:from>
      <xdr:col>6</xdr:col>
      <xdr:colOff>166689</xdr:colOff>
      <xdr:row>67</xdr:row>
      <xdr:rowOff>134936</xdr:rowOff>
    </xdr:from>
    <xdr:to>
      <xdr:col>8</xdr:col>
      <xdr:colOff>460375</xdr:colOff>
      <xdr:row>75</xdr:row>
      <xdr:rowOff>91083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A6415DF-A4D5-CBCA-FABB-D4D0886C61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94564" y="12366624"/>
          <a:ext cx="2389186" cy="1416647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500063</xdr:colOff>
      <xdr:row>67</xdr:row>
      <xdr:rowOff>15876</xdr:rowOff>
    </xdr:from>
    <xdr:to>
      <xdr:col>5</xdr:col>
      <xdr:colOff>254001</xdr:colOff>
      <xdr:row>75</xdr:row>
      <xdr:rowOff>150814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70ED547-32F2-A0CE-F3EC-AC71C214B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3751" y="12247564"/>
          <a:ext cx="2127250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76</xdr:row>
      <xdr:rowOff>79376</xdr:rowOff>
    </xdr:from>
    <xdr:to>
      <xdr:col>8</xdr:col>
      <xdr:colOff>468313</xdr:colOff>
      <xdr:row>84</xdr:row>
      <xdr:rowOff>63764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AA1C48F-44B9-3D82-F848-6F50BEAB00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46938" y="13954126"/>
          <a:ext cx="2444750" cy="1444888"/>
        </a:xfrm>
        <a:prstGeom prst="rect">
          <a:avLst/>
        </a:prstGeom>
      </xdr:spPr>
    </xdr:pic>
    <xdr:clientData/>
  </xdr:twoCellAnchor>
  <xdr:twoCellAnchor editAs="oneCell">
    <xdr:from>
      <xdr:col>3</xdr:col>
      <xdr:colOff>460375</xdr:colOff>
      <xdr:row>76</xdr:row>
      <xdr:rowOff>39687</xdr:rowOff>
    </xdr:from>
    <xdr:to>
      <xdr:col>5</xdr:col>
      <xdr:colOff>193147</xdr:colOff>
      <xdr:row>84</xdr:row>
      <xdr:rowOff>158750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AC63506-AEEA-CCD3-A1D6-2D963FF4F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4063" y="13914437"/>
          <a:ext cx="2106084" cy="1579563"/>
        </a:xfrm>
        <a:prstGeom prst="rect">
          <a:avLst/>
        </a:prstGeom>
      </xdr:spPr>
    </xdr:pic>
    <xdr:clientData/>
  </xdr:twoCellAnchor>
  <xdr:twoCellAnchor editAs="oneCell">
    <xdr:from>
      <xdr:col>3</xdr:col>
      <xdr:colOff>476247</xdr:colOff>
      <xdr:row>85</xdr:row>
      <xdr:rowOff>1</xdr:rowOff>
    </xdr:from>
    <xdr:to>
      <xdr:col>5</xdr:col>
      <xdr:colOff>230185</xdr:colOff>
      <xdr:row>93</xdr:row>
      <xdr:rowOff>134939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7EB67CD-BF33-6B57-94C0-5E75F6E7A4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9935" y="15517814"/>
          <a:ext cx="2127250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254000</xdr:colOff>
      <xdr:row>85</xdr:row>
      <xdr:rowOff>158750</xdr:rowOff>
    </xdr:from>
    <xdr:to>
      <xdr:col>8</xdr:col>
      <xdr:colOff>351110</xdr:colOff>
      <xdr:row>93</xdr:row>
      <xdr:rowOff>15875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ED29421-FDF7-82D3-D0FE-C95334BE6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381875" y="15676563"/>
          <a:ext cx="2192610" cy="131762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244561</xdr:colOff>
      <xdr:row>4</xdr:row>
      <xdr:rowOff>135152</xdr:rowOff>
    </xdr:from>
    <xdr:to>
      <xdr:col>8</xdr:col>
      <xdr:colOff>456942</xdr:colOff>
      <xdr:row>12</xdr:row>
      <xdr:rowOff>60692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E8CA766-CC9E-3F85-7C9A-0BE2FA0FF9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75439" y="855963"/>
          <a:ext cx="2304021" cy="1367161"/>
        </a:xfrm>
        <a:prstGeom prst="rect">
          <a:avLst/>
        </a:prstGeom>
      </xdr:spPr>
    </xdr:pic>
    <xdr:clientData/>
  </xdr:twoCellAnchor>
  <xdr:twoCellAnchor editAs="oneCell">
    <xdr:from>
      <xdr:col>3</xdr:col>
      <xdr:colOff>489123</xdr:colOff>
      <xdr:row>4</xdr:row>
      <xdr:rowOff>32181</xdr:rowOff>
    </xdr:from>
    <xdr:to>
      <xdr:col>5</xdr:col>
      <xdr:colOff>102974</xdr:colOff>
      <xdr:row>12</xdr:row>
      <xdr:rowOff>82060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9AD6872-0F26-B6F1-AE6F-7C5A72A7C0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170" y="752992"/>
          <a:ext cx="1988666" cy="1491500"/>
        </a:xfrm>
        <a:prstGeom prst="rect">
          <a:avLst/>
        </a:prstGeom>
      </xdr:spPr>
    </xdr:pic>
    <xdr:clientData/>
  </xdr:twoCellAnchor>
  <xdr:twoCellAnchor editAs="oneCell">
    <xdr:from>
      <xdr:col>3</xdr:col>
      <xdr:colOff>559915</xdr:colOff>
      <xdr:row>13</xdr:row>
      <xdr:rowOff>77231</xdr:rowOff>
    </xdr:from>
    <xdr:to>
      <xdr:col>5</xdr:col>
      <xdr:colOff>173766</xdr:colOff>
      <xdr:row>21</xdr:row>
      <xdr:rowOff>127109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4C0AC2E-F5D5-7629-2886-5B385FEEE9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5962" y="2419866"/>
          <a:ext cx="1988666" cy="1491500"/>
        </a:xfrm>
        <a:prstGeom prst="rect">
          <a:avLst/>
        </a:prstGeom>
      </xdr:spPr>
    </xdr:pic>
    <xdr:clientData/>
  </xdr:twoCellAnchor>
  <xdr:twoCellAnchor editAs="oneCell">
    <xdr:from>
      <xdr:col>6</xdr:col>
      <xdr:colOff>167332</xdr:colOff>
      <xdr:row>13</xdr:row>
      <xdr:rowOff>38615</xdr:rowOff>
    </xdr:from>
    <xdr:to>
      <xdr:col>8</xdr:col>
      <xdr:colOff>534172</xdr:colOff>
      <xdr:row>21</xdr:row>
      <xdr:rowOff>58165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66247F4-75C6-FBE4-7BE8-175213748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98210" y="2381250"/>
          <a:ext cx="2458480" cy="1461172"/>
        </a:xfrm>
        <a:prstGeom prst="rect">
          <a:avLst/>
        </a:prstGeom>
      </xdr:spPr>
    </xdr:pic>
    <xdr:clientData/>
  </xdr:twoCellAnchor>
  <xdr:twoCellAnchor editAs="oneCell">
    <xdr:from>
      <xdr:col>3</xdr:col>
      <xdr:colOff>508429</xdr:colOff>
      <xdr:row>22</xdr:row>
      <xdr:rowOff>19307</xdr:rowOff>
    </xdr:from>
    <xdr:to>
      <xdr:col>5</xdr:col>
      <xdr:colOff>238124</xdr:colOff>
      <xdr:row>30</xdr:row>
      <xdr:rowOff>156068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A9D8D14-DEC1-358C-06C6-17659E0072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476" y="3983766"/>
          <a:ext cx="2104510" cy="1578383"/>
        </a:xfrm>
        <a:prstGeom prst="rect">
          <a:avLst/>
        </a:prstGeom>
      </xdr:spPr>
    </xdr:pic>
    <xdr:clientData/>
  </xdr:twoCellAnchor>
  <xdr:twoCellAnchor editAs="oneCell">
    <xdr:from>
      <xdr:col>6</xdr:col>
      <xdr:colOff>160896</xdr:colOff>
      <xdr:row>22</xdr:row>
      <xdr:rowOff>57922</xdr:rowOff>
    </xdr:from>
    <xdr:to>
      <xdr:col>8</xdr:col>
      <xdr:colOff>495557</xdr:colOff>
      <xdr:row>30</xdr:row>
      <xdr:rowOff>52851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960961C-E95B-2E8E-E2BA-CE8FD948A7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91774" y="4022381"/>
          <a:ext cx="2426301" cy="1436551"/>
        </a:xfrm>
        <a:prstGeom prst="rect">
          <a:avLst/>
        </a:prstGeom>
      </xdr:spPr>
    </xdr:pic>
    <xdr:clientData/>
  </xdr:twoCellAnchor>
  <xdr:twoCellAnchor editAs="oneCell">
    <xdr:from>
      <xdr:col>6</xdr:col>
      <xdr:colOff>57923</xdr:colOff>
      <xdr:row>31</xdr:row>
      <xdr:rowOff>25743</xdr:rowOff>
    </xdr:from>
    <xdr:to>
      <xdr:col>8</xdr:col>
      <xdr:colOff>547294</xdr:colOff>
      <xdr:row>39</xdr:row>
      <xdr:rowOff>135152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0368116-F2C5-7BC9-CF78-64538E785E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188801" y="5612027"/>
          <a:ext cx="2581011" cy="1551030"/>
        </a:xfrm>
        <a:prstGeom prst="rect">
          <a:avLst/>
        </a:prstGeom>
      </xdr:spPr>
    </xdr:pic>
    <xdr:clientData/>
  </xdr:twoCellAnchor>
  <xdr:twoCellAnchor editAs="oneCell">
    <xdr:from>
      <xdr:col>3</xdr:col>
      <xdr:colOff>534172</xdr:colOff>
      <xdr:row>31</xdr:row>
      <xdr:rowOff>6437</xdr:rowOff>
    </xdr:from>
    <xdr:to>
      <xdr:col>5</xdr:col>
      <xdr:colOff>141586</xdr:colOff>
      <xdr:row>39</xdr:row>
      <xdr:rowOff>51488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9A08B49-5E97-8F08-208A-26C69AEFB7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0219" y="5592721"/>
          <a:ext cx="1982229" cy="1486672"/>
        </a:xfrm>
        <a:prstGeom prst="rect">
          <a:avLst/>
        </a:prstGeom>
      </xdr:spPr>
    </xdr:pic>
    <xdr:clientData/>
  </xdr:twoCellAnchor>
  <xdr:twoCellAnchor editAs="oneCell">
    <xdr:from>
      <xdr:col>6</xdr:col>
      <xdr:colOff>128716</xdr:colOff>
      <xdr:row>40</xdr:row>
      <xdr:rowOff>70794</xdr:rowOff>
    </xdr:from>
    <xdr:to>
      <xdr:col>8</xdr:col>
      <xdr:colOff>495556</xdr:colOff>
      <xdr:row>48</xdr:row>
      <xdr:rowOff>105409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88FF22B-417E-6578-FF74-EE1E756FC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59594" y="7278902"/>
          <a:ext cx="2458480" cy="1476237"/>
        </a:xfrm>
        <a:prstGeom prst="rect">
          <a:avLst/>
        </a:prstGeom>
      </xdr:spPr>
    </xdr:pic>
    <xdr:clientData/>
  </xdr:twoCellAnchor>
  <xdr:twoCellAnchor editAs="oneCell">
    <xdr:from>
      <xdr:col>3</xdr:col>
      <xdr:colOff>501993</xdr:colOff>
      <xdr:row>40</xdr:row>
      <xdr:rowOff>109409</xdr:rowOff>
    </xdr:from>
    <xdr:to>
      <xdr:col>5</xdr:col>
      <xdr:colOff>83665</xdr:colOff>
      <xdr:row>48</xdr:row>
      <xdr:rowOff>135152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E4065C1-DB4A-556F-BD32-2991B17851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8040" y="7317517"/>
          <a:ext cx="1956487" cy="1467365"/>
        </a:xfrm>
        <a:prstGeom prst="rect">
          <a:avLst/>
        </a:prstGeom>
      </xdr:spPr>
    </xdr:pic>
    <xdr:clientData/>
  </xdr:twoCellAnchor>
  <xdr:twoCellAnchor editAs="oneCell">
    <xdr:from>
      <xdr:col>3</xdr:col>
      <xdr:colOff>463380</xdr:colOff>
      <xdr:row>49</xdr:row>
      <xdr:rowOff>70795</xdr:rowOff>
    </xdr:from>
    <xdr:to>
      <xdr:col>5</xdr:col>
      <xdr:colOff>87957</xdr:colOff>
      <xdr:row>57</xdr:row>
      <xdr:rowOff>128717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54F0461-EC5F-0887-B4F4-B93095A7EB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9427" y="8900727"/>
          <a:ext cx="1999392" cy="1499544"/>
        </a:xfrm>
        <a:prstGeom prst="rect">
          <a:avLst/>
        </a:prstGeom>
      </xdr:spPr>
    </xdr:pic>
    <xdr:clientData/>
  </xdr:twoCellAnchor>
  <xdr:twoCellAnchor editAs="oneCell">
    <xdr:from>
      <xdr:col>6</xdr:col>
      <xdr:colOff>205945</xdr:colOff>
      <xdr:row>49</xdr:row>
      <xdr:rowOff>83666</xdr:rowOff>
    </xdr:from>
    <xdr:to>
      <xdr:col>8</xdr:col>
      <xdr:colOff>532650</xdr:colOff>
      <xdr:row>57</xdr:row>
      <xdr:rowOff>77230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35F9987-B86A-D1BF-866C-041B888DD0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36823" y="8913598"/>
          <a:ext cx="2418345" cy="1435186"/>
        </a:xfrm>
        <a:prstGeom prst="rect">
          <a:avLst/>
        </a:prstGeom>
      </xdr:spPr>
    </xdr:pic>
    <xdr:clientData/>
  </xdr:twoCellAnchor>
  <xdr:twoCellAnchor editAs="oneCell">
    <xdr:from>
      <xdr:col>6</xdr:col>
      <xdr:colOff>212382</xdr:colOff>
      <xdr:row>58</xdr:row>
      <xdr:rowOff>135152</xdr:rowOff>
    </xdr:from>
    <xdr:to>
      <xdr:col>8</xdr:col>
      <xdr:colOff>464790</xdr:colOff>
      <xdr:row>66</xdr:row>
      <xdr:rowOff>90102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809597A-CB19-BB9F-73D4-906C2BDB00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43260" y="10586909"/>
          <a:ext cx="2344048" cy="1396571"/>
        </a:xfrm>
        <a:prstGeom prst="rect">
          <a:avLst/>
        </a:prstGeom>
      </xdr:spPr>
    </xdr:pic>
    <xdr:clientData/>
  </xdr:twoCellAnchor>
  <xdr:twoCellAnchor editAs="oneCell">
    <xdr:from>
      <xdr:col>3</xdr:col>
      <xdr:colOff>540608</xdr:colOff>
      <xdr:row>58</xdr:row>
      <xdr:rowOff>102973</xdr:rowOff>
    </xdr:from>
    <xdr:to>
      <xdr:col>5</xdr:col>
      <xdr:colOff>96537</xdr:colOff>
      <xdr:row>66</xdr:row>
      <xdr:rowOff>109410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3DD774F-0227-9704-5FE3-C95D6084B5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6655" y="10554730"/>
          <a:ext cx="1930744" cy="1448058"/>
        </a:xfrm>
        <a:prstGeom prst="rect">
          <a:avLst/>
        </a:prstGeom>
      </xdr:spPr>
    </xdr:pic>
    <xdr:clientData/>
  </xdr:twoCellAnchor>
  <xdr:twoCellAnchor editAs="oneCell">
    <xdr:from>
      <xdr:col>6</xdr:col>
      <xdr:colOff>57923</xdr:colOff>
      <xdr:row>67</xdr:row>
      <xdr:rowOff>57923</xdr:rowOff>
    </xdr:from>
    <xdr:to>
      <xdr:col>8</xdr:col>
      <xdr:colOff>476250</xdr:colOff>
      <xdr:row>75</xdr:row>
      <xdr:rowOff>89286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524693C-1CBF-838C-58AB-5F094DE0D0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188801" y="12131504"/>
          <a:ext cx="2509967" cy="1472985"/>
        </a:xfrm>
        <a:prstGeom prst="rect">
          <a:avLst/>
        </a:prstGeom>
      </xdr:spPr>
    </xdr:pic>
    <xdr:clientData/>
  </xdr:twoCellAnchor>
  <xdr:twoCellAnchor editAs="oneCell">
    <xdr:from>
      <xdr:col>3</xdr:col>
      <xdr:colOff>418328</xdr:colOff>
      <xdr:row>67</xdr:row>
      <xdr:rowOff>38616</xdr:rowOff>
    </xdr:from>
    <xdr:to>
      <xdr:col>5</xdr:col>
      <xdr:colOff>154460</xdr:colOff>
      <xdr:row>76</xdr:row>
      <xdr:rowOff>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0184F5F-E8C0-00FF-7EC4-040D0F5833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4375" y="12112197"/>
          <a:ext cx="2110947" cy="1583210"/>
        </a:xfrm>
        <a:prstGeom prst="rect">
          <a:avLst/>
        </a:prstGeom>
      </xdr:spPr>
    </xdr:pic>
    <xdr:clientData/>
  </xdr:twoCellAnchor>
  <xdr:twoCellAnchor editAs="oneCell">
    <xdr:from>
      <xdr:col>6</xdr:col>
      <xdr:colOff>115845</xdr:colOff>
      <xdr:row>76</xdr:row>
      <xdr:rowOff>83666</xdr:rowOff>
    </xdr:from>
    <xdr:to>
      <xdr:col>8</xdr:col>
      <xdr:colOff>480540</xdr:colOff>
      <xdr:row>84</xdr:row>
      <xdr:rowOff>115845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49DA9AC-C591-3166-76A7-66091815D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46723" y="13779071"/>
          <a:ext cx="2456335" cy="1473801"/>
        </a:xfrm>
        <a:prstGeom prst="rect">
          <a:avLst/>
        </a:prstGeom>
      </xdr:spPr>
    </xdr:pic>
    <xdr:clientData/>
  </xdr:twoCellAnchor>
  <xdr:twoCellAnchor editAs="oneCell">
    <xdr:from>
      <xdr:col>3</xdr:col>
      <xdr:colOff>444071</xdr:colOff>
      <xdr:row>76</xdr:row>
      <xdr:rowOff>51487</xdr:rowOff>
    </xdr:from>
    <xdr:to>
      <xdr:col>5</xdr:col>
      <xdr:colOff>135152</xdr:colOff>
      <xdr:row>84</xdr:row>
      <xdr:rowOff>159287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9959782-17E0-4D5E-62C8-158BF2767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0118" y="13746892"/>
          <a:ext cx="2065896" cy="1549422"/>
        </a:xfrm>
        <a:prstGeom prst="rect">
          <a:avLst/>
        </a:prstGeom>
      </xdr:spPr>
    </xdr:pic>
    <xdr:clientData/>
  </xdr:twoCellAnchor>
  <xdr:twoCellAnchor editAs="oneCell">
    <xdr:from>
      <xdr:col>3</xdr:col>
      <xdr:colOff>482686</xdr:colOff>
      <xdr:row>85</xdr:row>
      <xdr:rowOff>51487</xdr:rowOff>
    </xdr:from>
    <xdr:to>
      <xdr:col>5</xdr:col>
      <xdr:colOff>141588</xdr:colOff>
      <xdr:row>93</xdr:row>
      <xdr:rowOff>135154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2189F99F-4CCF-6896-00A4-813038360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88733" y="15368717"/>
          <a:ext cx="2033717" cy="1525288"/>
        </a:xfrm>
        <a:prstGeom prst="rect">
          <a:avLst/>
        </a:prstGeom>
      </xdr:spPr>
    </xdr:pic>
    <xdr:clientData/>
  </xdr:twoCellAnchor>
  <xdr:twoCellAnchor editAs="oneCell">
    <xdr:from>
      <xdr:col>6</xdr:col>
      <xdr:colOff>141589</xdr:colOff>
      <xdr:row>85</xdr:row>
      <xdr:rowOff>77230</xdr:rowOff>
    </xdr:from>
    <xdr:to>
      <xdr:col>8</xdr:col>
      <xdr:colOff>521301</xdr:colOff>
      <xdr:row>93</xdr:row>
      <xdr:rowOff>94112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210E2DA-0FE8-0959-497E-90CB73F79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272467" y="15394460"/>
          <a:ext cx="2471352" cy="1458503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457200</xdr:colOff>
      <xdr:row>4</xdr:row>
      <xdr:rowOff>71438</xdr:rowOff>
    </xdr:from>
    <xdr:to>
      <xdr:col>5</xdr:col>
      <xdr:colOff>119063</xdr:colOff>
      <xdr:row>12</xdr:row>
      <xdr:rowOff>148829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3BDDE2B-8F35-32BB-297F-7203A72811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795338"/>
          <a:ext cx="2033588" cy="1525191"/>
        </a:xfrm>
        <a:prstGeom prst="rect">
          <a:avLst/>
        </a:prstGeom>
      </xdr:spPr>
    </xdr:pic>
    <xdr:clientData/>
  </xdr:twoCellAnchor>
  <xdr:twoCellAnchor editAs="oneCell">
    <xdr:from>
      <xdr:col>6</xdr:col>
      <xdr:colOff>285751</xdr:colOff>
      <xdr:row>4</xdr:row>
      <xdr:rowOff>133350</xdr:rowOff>
    </xdr:from>
    <xdr:to>
      <xdr:col>8</xdr:col>
      <xdr:colOff>443921</xdr:colOff>
      <xdr:row>12</xdr:row>
      <xdr:rowOff>28575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2575974-34AA-89AD-3119-C61D45D847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10451" y="857250"/>
          <a:ext cx="2248908" cy="1343025"/>
        </a:xfrm>
        <a:prstGeom prst="rect">
          <a:avLst/>
        </a:prstGeom>
      </xdr:spPr>
    </xdr:pic>
    <xdr:clientData/>
  </xdr:twoCellAnchor>
  <xdr:twoCellAnchor editAs="oneCell">
    <xdr:from>
      <xdr:col>6</xdr:col>
      <xdr:colOff>176212</xdr:colOff>
      <xdr:row>13</xdr:row>
      <xdr:rowOff>128589</xdr:rowOff>
    </xdr:from>
    <xdr:to>
      <xdr:col>8</xdr:col>
      <xdr:colOff>452437</xdr:colOff>
      <xdr:row>21</xdr:row>
      <xdr:rowOff>102073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24DF96E-1C48-D298-6634-C8B29B88C2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00912" y="2481264"/>
          <a:ext cx="2366963" cy="1421284"/>
        </a:xfrm>
        <a:prstGeom prst="rect">
          <a:avLst/>
        </a:prstGeom>
      </xdr:spPr>
    </xdr:pic>
    <xdr:clientData/>
  </xdr:twoCellAnchor>
  <xdr:twoCellAnchor editAs="oneCell">
    <xdr:from>
      <xdr:col>3</xdr:col>
      <xdr:colOff>628650</xdr:colOff>
      <xdr:row>13</xdr:row>
      <xdr:rowOff>66676</xdr:rowOff>
    </xdr:from>
    <xdr:to>
      <xdr:col>5</xdr:col>
      <xdr:colOff>187324</xdr:colOff>
      <xdr:row>21</xdr:row>
      <xdr:rowOff>66676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B739F89-1F50-6C44-CAE8-B2FA233169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3925" y="2419351"/>
          <a:ext cx="1930399" cy="1447800"/>
        </a:xfrm>
        <a:prstGeom prst="rect">
          <a:avLst/>
        </a:prstGeom>
      </xdr:spPr>
    </xdr:pic>
    <xdr:clientData/>
  </xdr:twoCellAnchor>
  <xdr:twoCellAnchor editAs="oneCell">
    <xdr:from>
      <xdr:col>3</xdr:col>
      <xdr:colOff>604838</xdr:colOff>
      <xdr:row>22</xdr:row>
      <xdr:rowOff>66676</xdr:rowOff>
    </xdr:from>
    <xdr:to>
      <xdr:col>5</xdr:col>
      <xdr:colOff>257176</xdr:colOff>
      <xdr:row>30</xdr:row>
      <xdr:rowOff>136923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5C9DF7D-4734-52C6-C64F-6DF8AAD60B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3" y="4048126"/>
          <a:ext cx="2024063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200025</xdr:colOff>
      <xdr:row>22</xdr:row>
      <xdr:rowOff>109538</xdr:rowOff>
    </xdr:from>
    <xdr:to>
      <xdr:col>8</xdr:col>
      <xdr:colOff>550850</xdr:colOff>
      <xdr:row>30</xdr:row>
      <xdr:rowOff>142876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5AF0901-4E44-10BE-1302-17832E3BFD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24725" y="4090988"/>
          <a:ext cx="2441563" cy="1481138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557213</xdr:colOff>
      <xdr:row>31</xdr:row>
      <xdr:rowOff>157163</xdr:rowOff>
    </xdr:from>
    <xdr:to>
      <xdr:col>5</xdr:col>
      <xdr:colOff>104776</xdr:colOff>
      <xdr:row>39</xdr:row>
      <xdr:rowOff>148829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D1BDAC2-69B5-9FE7-CDDE-E8E829086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8" y="5767388"/>
          <a:ext cx="1919288" cy="1439466"/>
        </a:xfrm>
        <a:prstGeom prst="rect">
          <a:avLst/>
        </a:prstGeom>
      </xdr:spPr>
    </xdr:pic>
    <xdr:clientData/>
  </xdr:twoCellAnchor>
  <xdr:twoCellAnchor editAs="oneCell">
    <xdr:from>
      <xdr:col>6</xdr:col>
      <xdr:colOff>223838</xdr:colOff>
      <xdr:row>31</xdr:row>
      <xdr:rowOff>109538</xdr:rowOff>
    </xdr:from>
    <xdr:to>
      <xdr:col>8</xdr:col>
      <xdr:colOff>584100</xdr:colOff>
      <xdr:row>39</xdr:row>
      <xdr:rowOff>109538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F3CAD7B-20A1-6442-5976-5D8268281B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348538" y="5719763"/>
          <a:ext cx="2451000" cy="1447800"/>
        </a:xfrm>
        <a:prstGeom prst="rect">
          <a:avLst/>
        </a:prstGeom>
      </xdr:spPr>
    </xdr:pic>
    <xdr:clientData/>
  </xdr:twoCellAnchor>
  <xdr:twoCellAnchor editAs="oneCell">
    <xdr:from>
      <xdr:col>6</xdr:col>
      <xdr:colOff>85725</xdr:colOff>
      <xdr:row>40</xdr:row>
      <xdr:rowOff>52387</xdr:rowOff>
    </xdr:from>
    <xdr:to>
      <xdr:col>8</xdr:col>
      <xdr:colOff>538162</xdr:colOff>
      <xdr:row>48</xdr:row>
      <xdr:rowOff>100572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6F1EA10-88AA-86D3-5C57-B0E97EE50D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10425" y="7291387"/>
          <a:ext cx="2543175" cy="1495985"/>
        </a:xfrm>
        <a:prstGeom prst="rect">
          <a:avLst/>
        </a:prstGeom>
      </xdr:spPr>
    </xdr:pic>
    <xdr:clientData/>
  </xdr:twoCellAnchor>
  <xdr:twoCellAnchor editAs="oneCell">
    <xdr:from>
      <xdr:col>3</xdr:col>
      <xdr:colOff>452437</xdr:colOff>
      <xdr:row>40</xdr:row>
      <xdr:rowOff>57151</xdr:rowOff>
    </xdr:from>
    <xdr:to>
      <xdr:col>5</xdr:col>
      <xdr:colOff>147637</xdr:colOff>
      <xdr:row>48</xdr:row>
      <xdr:rowOff>159545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91710CF-18FA-483A-5AC4-192712D8EE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7712" y="7296151"/>
          <a:ext cx="2066925" cy="1550194"/>
        </a:xfrm>
        <a:prstGeom prst="rect">
          <a:avLst/>
        </a:prstGeom>
      </xdr:spPr>
    </xdr:pic>
    <xdr:clientData/>
  </xdr:twoCellAnchor>
  <xdr:twoCellAnchor editAs="oneCell">
    <xdr:from>
      <xdr:col>3</xdr:col>
      <xdr:colOff>461963</xdr:colOff>
      <xdr:row>49</xdr:row>
      <xdr:rowOff>61913</xdr:rowOff>
    </xdr:from>
    <xdr:to>
      <xdr:col>5</xdr:col>
      <xdr:colOff>179387</xdr:colOff>
      <xdr:row>58</xdr:row>
      <xdr:rowOff>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B746726-8F6B-81E3-3A6C-1C2C3B20F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7238" y="8929688"/>
          <a:ext cx="2089149" cy="1566862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147636</xdr:colOff>
      <xdr:row>49</xdr:row>
      <xdr:rowOff>66675</xdr:rowOff>
    </xdr:from>
    <xdr:to>
      <xdr:col>8</xdr:col>
      <xdr:colOff>541137</xdr:colOff>
      <xdr:row>57</xdr:row>
      <xdr:rowOff>104775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3AB8A76-5DF7-B89F-7058-DF995E960F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72336" y="8934450"/>
          <a:ext cx="2484239" cy="1485900"/>
        </a:xfrm>
        <a:prstGeom prst="rect">
          <a:avLst/>
        </a:prstGeom>
      </xdr:spPr>
    </xdr:pic>
    <xdr:clientData/>
  </xdr:twoCellAnchor>
  <xdr:twoCellAnchor editAs="oneCell">
    <xdr:from>
      <xdr:col>3</xdr:col>
      <xdr:colOff>657225</xdr:colOff>
      <xdr:row>58</xdr:row>
      <xdr:rowOff>61913</xdr:rowOff>
    </xdr:from>
    <xdr:to>
      <xdr:col>5</xdr:col>
      <xdr:colOff>171449</xdr:colOff>
      <xdr:row>66</xdr:row>
      <xdr:rowOff>28575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F46C4DE-F9FA-473A-D107-06CC6DEEDF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0" y="10558463"/>
          <a:ext cx="1885949" cy="1414462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147638</xdr:colOff>
      <xdr:row>58</xdr:row>
      <xdr:rowOff>109539</xdr:rowOff>
    </xdr:from>
    <xdr:to>
      <xdr:col>8</xdr:col>
      <xdr:colOff>425523</xdr:colOff>
      <xdr:row>66</xdr:row>
      <xdr:rowOff>109539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74676F0-4A1E-01DC-3DC2-655ED5C028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72338" y="10606089"/>
          <a:ext cx="2368623" cy="1447800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114301</xdr:colOff>
      <xdr:row>67</xdr:row>
      <xdr:rowOff>42863</xdr:rowOff>
    </xdr:from>
    <xdr:to>
      <xdr:col>8</xdr:col>
      <xdr:colOff>551617</xdr:colOff>
      <xdr:row>75</xdr:row>
      <xdr:rowOff>109538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BC95189-DF71-A7E7-AE33-A2D40D245A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39001" y="12168188"/>
          <a:ext cx="2528054" cy="1514475"/>
        </a:xfrm>
        <a:prstGeom prst="rect">
          <a:avLst/>
        </a:prstGeom>
      </xdr:spPr>
    </xdr:pic>
    <xdr:clientData/>
  </xdr:twoCellAnchor>
  <xdr:twoCellAnchor editAs="oneCell">
    <xdr:from>
      <xdr:col>3</xdr:col>
      <xdr:colOff>581025</xdr:colOff>
      <xdr:row>67</xdr:row>
      <xdr:rowOff>85726</xdr:rowOff>
    </xdr:from>
    <xdr:to>
      <xdr:col>5</xdr:col>
      <xdr:colOff>200025</xdr:colOff>
      <xdr:row>75</xdr:row>
      <xdr:rowOff>130970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4B6D5B3-8BE3-3A4D-DEE5-25351A953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6300" y="12211051"/>
          <a:ext cx="1990725" cy="1493044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76</xdr:row>
      <xdr:rowOff>90487</xdr:rowOff>
    </xdr:from>
    <xdr:to>
      <xdr:col>8</xdr:col>
      <xdr:colOff>542925</xdr:colOff>
      <xdr:row>84</xdr:row>
      <xdr:rowOff>123348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00596AD-0C9F-40A2-91A2-C73C4EE81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77100" y="13844587"/>
          <a:ext cx="2481263" cy="1480661"/>
        </a:xfrm>
        <a:prstGeom prst="rect">
          <a:avLst/>
        </a:prstGeom>
      </xdr:spPr>
    </xdr:pic>
    <xdr:clientData/>
  </xdr:twoCellAnchor>
  <xdr:twoCellAnchor editAs="oneCell">
    <xdr:from>
      <xdr:col>3</xdr:col>
      <xdr:colOff>490537</xdr:colOff>
      <xdr:row>76</xdr:row>
      <xdr:rowOff>23813</xdr:rowOff>
    </xdr:from>
    <xdr:to>
      <xdr:col>5</xdr:col>
      <xdr:colOff>257175</xdr:colOff>
      <xdr:row>85</xdr:row>
      <xdr:rowOff>417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F696F79-760E-4916-4186-498768AB2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2" y="13777913"/>
          <a:ext cx="2138363" cy="1603772"/>
        </a:xfrm>
        <a:prstGeom prst="rect">
          <a:avLst/>
        </a:prstGeom>
      </xdr:spPr>
    </xdr:pic>
    <xdr:clientData/>
  </xdr:twoCellAnchor>
  <xdr:twoCellAnchor editAs="oneCell">
    <xdr:from>
      <xdr:col>3</xdr:col>
      <xdr:colOff>690563</xdr:colOff>
      <xdr:row>85</xdr:row>
      <xdr:rowOff>47625</xdr:rowOff>
    </xdr:from>
    <xdr:to>
      <xdr:col>5</xdr:col>
      <xdr:colOff>238126</xdr:colOff>
      <xdr:row>93</xdr:row>
      <xdr:rowOff>39291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EC59EBC-7584-4EA3-922F-C2E313789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95838" y="15430500"/>
          <a:ext cx="1919288" cy="1439466"/>
        </a:xfrm>
        <a:prstGeom prst="rect">
          <a:avLst/>
        </a:prstGeom>
      </xdr:spPr>
    </xdr:pic>
    <xdr:clientData/>
  </xdr:twoCellAnchor>
  <xdr:twoCellAnchor editAs="oneCell">
    <xdr:from>
      <xdr:col>6</xdr:col>
      <xdr:colOff>242887</xdr:colOff>
      <xdr:row>85</xdr:row>
      <xdr:rowOff>80963</xdr:rowOff>
    </xdr:from>
    <xdr:to>
      <xdr:col>8</xdr:col>
      <xdr:colOff>538162</xdr:colOff>
      <xdr:row>93</xdr:row>
      <xdr:rowOff>69241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EAC7354-0ED1-49BD-A3C0-BB5DE3A662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367587" y="15463838"/>
          <a:ext cx="2386013" cy="143607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519112</xdr:colOff>
      <xdr:row>4</xdr:row>
      <xdr:rowOff>23813</xdr:rowOff>
    </xdr:from>
    <xdr:to>
      <xdr:col>5</xdr:col>
      <xdr:colOff>271462</xdr:colOff>
      <xdr:row>12</xdr:row>
      <xdr:rowOff>169069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A3B253C-7D66-3F04-A051-F9BD2042D1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4387" y="747713"/>
          <a:ext cx="2124075" cy="1593056"/>
        </a:xfrm>
        <a:prstGeom prst="rect">
          <a:avLst/>
        </a:prstGeom>
      </xdr:spPr>
    </xdr:pic>
    <xdr:clientData/>
  </xdr:twoCellAnchor>
  <xdr:twoCellAnchor editAs="oneCell">
    <xdr:from>
      <xdr:col>6</xdr:col>
      <xdr:colOff>352425</xdr:colOff>
      <xdr:row>4</xdr:row>
      <xdr:rowOff>152400</xdr:rowOff>
    </xdr:from>
    <xdr:to>
      <xdr:col>8</xdr:col>
      <xdr:colOff>495300</xdr:colOff>
      <xdr:row>12</xdr:row>
      <xdr:rowOff>47892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6E8EF80-2175-DA6A-31F9-02F9D9399F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77125" y="876300"/>
          <a:ext cx="2233613" cy="1343292"/>
        </a:xfrm>
        <a:prstGeom prst="rect">
          <a:avLst/>
        </a:prstGeom>
      </xdr:spPr>
    </xdr:pic>
    <xdr:clientData/>
  </xdr:twoCellAnchor>
  <xdr:twoCellAnchor editAs="oneCell">
    <xdr:from>
      <xdr:col>6</xdr:col>
      <xdr:colOff>223839</xdr:colOff>
      <xdr:row>13</xdr:row>
      <xdr:rowOff>95250</xdr:rowOff>
    </xdr:from>
    <xdr:to>
      <xdr:col>8</xdr:col>
      <xdr:colOff>490539</xdr:colOff>
      <xdr:row>21</xdr:row>
      <xdr:rowOff>69570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DF2255B-3A98-5189-4576-401F41DA6B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48539" y="2447925"/>
          <a:ext cx="2357438" cy="1422120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13</xdr:row>
      <xdr:rowOff>23814</xdr:rowOff>
    </xdr:from>
    <xdr:to>
      <xdr:col>5</xdr:col>
      <xdr:colOff>165100</xdr:colOff>
      <xdr:row>21</xdr:row>
      <xdr:rowOff>157164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03B3C54-1F32-CC49-1667-5EF3E3038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3900" y="2376489"/>
          <a:ext cx="2108200" cy="1581150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104775</xdr:colOff>
      <xdr:row>22</xdr:row>
      <xdr:rowOff>33339</xdr:rowOff>
    </xdr:from>
    <xdr:to>
      <xdr:col>8</xdr:col>
      <xdr:colOff>614362</xdr:colOff>
      <xdr:row>30</xdr:row>
      <xdr:rowOff>139687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A602A4A-1AE6-AED4-175A-D2729B979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29475" y="4014789"/>
          <a:ext cx="2600325" cy="1554148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22</xdr:row>
      <xdr:rowOff>80964</xdr:rowOff>
    </xdr:from>
    <xdr:to>
      <xdr:col>5</xdr:col>
      <xdr:colOff>136526</xdr:colOff>
      <xdr:row>30</xdr:row>
      <xdr:rowOff>114302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82D2968-F03C-7223-D4A8-A27906D8DC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4062414"/>
          <a:ext cx="1974851" cy="1481138"/>
        </a:xfrm>
        <a:prstGeom prst="rect">
          <a:avLst/>
        </a:prstGeom>
      </xdr:spPr>
    </xdr:pic>
    <xdr:clientData/>
  </xdr:twoCellAnchor>
  <xdr:twoCellAnchor editAs="oneCell">
    <xdr:from>
      <xdr:col>6</xdr:col>
      <xdr:colOff>152399</xdr:colOff>
      <xdr:row>31</xdr:row>
      <xdr:rowOff>71437</xdr:rowOff>
    </xdr:from>
    <xdr:to>
      <xdr:col>8</xdr:col>
      <xdr:colOff>542924</xdr:colOff>
      <xdr:row>39</xdr:row>
      <xdr:rowOff>103075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F773C22-56D7-91FF-1E8C-66BA795F6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77099" y="5681662"/>
          <a:ext cx="2481263" cy="1479438"/>
        </a:xfrm>
        <a:prstGeom prst="rect">
          <a:avLst/>
        </a:prstGeom>
      </xdr:spPr>
    </xdr:pic>
    <xdr:clientData/>
  </xdr:twoCellAnchor>
  <xdr:twoCellAnchor editAs="oneCell">
    <xdr:from>
      <xdr:col>3</xdr:col>
      <xdr:colOff>485776</xdr:colOff>
      <xdr:row>31</xdr:row>
      <xdr:rowOff>76201</xdr:rowOff>
    </xdr:from>
    <xdr:to>
      <xdr:col>5</xdr:col>
      <xdr:colOff>63500</xdr:colOff>
      <xdr:row>39</xdr:row>
      <xdr:rowOff>90488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F94D3AC-CCBA-51D4-9F22-DC3E03D855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1051" y="5686426"/>
          <a:ext cx="1949449" cy="1462087"/>
        </a:xfrm>
        <a:prstGeom prst="rect">
          <a:avLst/>
        </a:prstGeom>
      </xdr:spPr>
    </xdr:pic>
    <xdr:clientData/>
  </xdr:twoCellAnchor>
  <xdr:twoCellAnchor editAs="oneCell">
    <xdr:from>
      <xdr:col>6</xdr:col>
      <xdr:colOff>247651</xdr:colOff>
      <xdr:row>40</xdr:row>
      <xdr:rowOff>142874</xdr:rowOff>
    </xdr:from>
    <xdr:to>
      <xdr:col>8</xdr:col>
      <xdr:colOff>434847</xdr:colOff>
      <xdr:row>48</xdr:row>
      <xdr:rowOff>71437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7C7D266-8DC5-6861-16BD-5890A3D060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72351" y="7381874"/>
          <a:ext cx="2277934" cy="1376363"/>
        </a:xfrm>
        <a:prstGeom prst="rect">
          <a:avLst/>
        </a:prstGeom>
      </xdr:spPr>
    </xdr:pic>
    <xdr:clientData/>
  </xdr:twoCellAnchor>
  <xdr:twoCellAnchor editAs="oneCell">
    <xdr:from>
      <xdr:col>3</xdr:col>
      <xdr:colOff>509587</xdr:colOff>
      <xdr:row>40</xdr:row>
      <xdr:rowOff>47625</xdr:rowOff>
    </xdr:from>
    <xdr:to>
      <xdr:col>5</xdr:col>
      <xdr:colOff>176213</xdr:colOff>
      <xdr:row>48</xdr:row>
      <xdr:rowOff>128588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6E7657B-A4FE-7A45-784B-A9E4DE563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862" y="7286625"/>
          <a:ext cx="2038351" cy="1528763"/>
        </a:xfrm>
        <a:prstGeom prst="rect">
          <a:avLst/>
        </a:prstGeom>
      </xdr:spPr>
    </xdr:pic>
    <xdr:clientData/>
  </xdr:twoCellAnchor>
  <xdr:twoCellAnchor editAs="oneCell">
    <xdr:from>
      <xdr:col>3</xdr:col>
      <xdr:colOff>523875</xdr:colOff>
      <xdr:row>49</xdr:row>
      <xdr:rowOff>104776</xdr:rowOff>
    </xdr:from>
    <xdr:to>
      <xdr:col>5</xdr:col>
      <xdr:colOff>127001</xdr:colOff>
      <xdr:row>57</xdr:row>
      <xdr:rowOff>138114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DB70532-3E7C-63FC-83E9-FFB387B8BB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9150" y="8972551"/>
          <a:ext cx="1974851" cy="1481138"/>
        </a:xfrm>
        <a:prstGeom prst="rect">
          <a:avLst/>
        </a:prstGeom>
      </xdr:spPr>
    </xdr:pic>
    <xdr:clientData/>
  </xdr:twoCellAnchor>
  <xdr:twoCellAnchor editAs="oneCell">
    <xdr:from>
      <xdr:col>6</xdr:col>
      <xdr:colOff>261937</xdr:colOff>
      <xdr:row>49</xdr:row>
      <xdr:rowOff>147637</xdr:rowOff>
    </xdr:from>
    <xdr:to>
      <xdr:col>8</xdr:col>
      <xdr:colOff>457199</xdr:colOff>
      <xdr:row>57</xdr:row>
      <xdr:rowOff>60805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98C856E-CAB0-3B8F-D1BF-DCCE8D6DEE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86637" y="9015412"/>
          <a:ext cx="2286000" cy="1360968"/>
        </a:xfrm>
        <a:prstGeom prst="rect">
          <a:avLst/>
        </a:prstGeom>
      </xdr:spPr>
    </xdr:pic>
    <xdr:clientData/>
  </xdr:twoCellAnchor>
  <xdr:twoCellAnchor editAs="oneCell">
    <xdr:from>
      <xdr:col>3</xdr:col>
      <xdr:colOff>538162</xdr:colOff>
      <xdr:row>58</xdr:row>
      <xdr:rowOff>133350</xdr:rowOff>
    </xdr:from>
    <xdr:to>
      <xdr:col>5</xdr:col>
      <xdr:colOff>153988</xdr:colOff>
      <xdr:row>66</xdr:row>
      <xdr:rowOff>176213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4A1E92C-6BC8-6E9A-95EC-7C9E1EC34B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7" y="10629900"/>
          <a:ext cx="1987551" cy="1490663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58</xdr:row>
      <xdr:rowOff>71438</xdr:rowOff>
    </xdr:from>
    <xdr:to>
      <xdr:col>8</xdr:col>
      <xdr:colOff>514350</xdr:colOff>
      <xdr:row>66</xdr:row>
      <xdr:rowOff>129541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41EBFC0-873C-41D9-9075-B699360036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19950" y="10567988"/>
          <a:ext cx="2509838" cy="1505903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67</xdr:row>
      <xdr:rowOff>52389</xdr:rowOff>
    </xdr:from>
    <xdr:to>
      <xdr:col>8</xdr:col>
      <xdr:colOff>542613</xdr:colOff>
      <xdr:row>75</xdr:row>
      <xdr:rowOff>85727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F34CC70-0760-66CA-64DF-75E97C8BB2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81863" y="12177714"/>
          <a:ext cx="2476188" cy="1481138"/>
        </a:xfrm>
        <a:prstGeom prst="rect">
          <a:avLst/>
        </a:prstGeom>
      </xdr:spPr>
    </xdr:pic>
    <xdr:clientData/>
  </xdr:twoCellAnchor>
  <xdr:twoCellAnchor editAs="oneCell">
    <xdr:from>
      <xdr:col>3</xdr:col>
      <xdr:colOff>538163</xdr:colOff>
      <xdr:row>67</xdr:row>
      <xdr:rowOff>28576</xdr:rowOff>
    </xdr:from>
    <xdr:to>
      <xdr:col>5</xdr:col>
      <xdr:colOff>230187</xdr:colOff>
      <xdr:row>75</xdr:row>
      <xdr:rowOff>128588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BBEDA5E-B5CB-F86C-8830-93A0750568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12153901"/>
          <a:ext cx="2063749" cy="1547812"/>
        </a:xfrm>
        <a:prstGeom prst="rect">
          <a:avLst/>
        </a:prstGeom>
      </xdr:spPr>
    </xdr:pic>
    <xdr:clientData/>
  </xdr:twoCellAnchor>
  <xdr:twoCellAnchor editAs="oneCell">
    <xdr:from>
      <xdr:col>3</xdr:col>
      <xdr:colOff>602052</xdr:colOff>
      <xdr:row>76</xdr:row>
      <xdr:rowOff>71886</xdr:rowOff>
    </xdr:from>
    <xdr:to>
      <xdr:col>5</xdr:col>
      <xdr:colOff>206674</xdr:colOff>
      <xdr:row>84</xdr:row>
      <xdr:rowOff>116816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38AF688-7BE8-70F4-A6D7-72FC4E4A91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8586" y="13730377"/>
          <a:ext cx="1976886" cy="1482665"/>
        </a:xfrm>
        <a:prstGeom prst="rect">
          <a:avLst/>
        </a:prstGeom>
      </xdr:spPr>
    </xdr:pic>
    <xdr:clientData/>
  </xdr:twoCellAnchor>
  <xdr:twoCellAnchor editAs="oneCell">
    <xdr:from>
      <xdr:col>6</xdr:col>
      <xdr:colOff>179718</xdr:colOff>
      <xdr:row>76</xdr:row>
      <xdr:rowOff>107830</xdr:rowOff>
    </xdr:from>
    <xdr:to>
      <xdr:col>8</xdr:col>
      <xdr:colOff>431322</xdr:colOff>
      <xdr:row>84</xdr:row>
      <xdr:rowOff>69625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51489870-5BFB-B0E2-B864-77C384DEB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305497" y="13766321"/>
          <a:ext cx="2345306" cy="1399530"/>
        </a:xfrm>
        <a:prstGeom prst="rect">
          <a:avLst/>
        </a:prstGeom>
      </xdr:spPr>
    </xdr:pic>
    <xdr:clientData/>
  </xdr:twoCellAnchor>
  <xdr:twoCellAnchor editAs="oneCell">
    <xdr:from>
      <xdr:col>6</xdr:col>
      <xdr:colOff>152760</xdr:colOff>
      <xdr:row>85</xdr:row>
      <xdr:rowOff>53916</xdr:rowOff>
    </xdr:from>
    <xdr:to>
      <xdr:col>8</xdr:col>
      <xdr:colOff>455366</xdr:colOff>
      <xdr:row>93</xdr:row>
      <xdr:rowOff>62902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3E91B83-480E-A560-B9B4-E26E59CE24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278539" y="15329859"/>
          <a:ext cx="2396308" cy="1446722"/>
        </a:xfrm>
        <a:prstGeom prst="rect">
          <a:avLst/>
        </a:prstGeom>
      </xdr:spPr>
    </xdr:pic>
    <xdr:clientData/>
  </xdr:twoCellAnchor>
  <xdr:twoCellAnchor editAs="oneCell">
    <xdr:from>
      <xdr:col>3</xdr:col>
      <xdr:colOff>584080</xdr:colOff>
      <xdr:row>85</xdr:row>
      <xdr:rowOff>44930</xdr:rowOff>
    </xdr:from>
    <xdr:to>
      <xdr:col>5</xdr:col>
      <xdr:colOff>287546</xdr:colOff>
      <xdr:row>93</xdr:row>
      <xdr:rowOff>163992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60AA218-7EC1-1E37-0C0E-63DBD3E9B1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0614" y="15320873"/>
          <a:ext cx="2075730" cy="1556798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109539</xdr:colOff>
      <xdr:row>4</xdr:row>
      <xdr:rowOff>33337</xdr:rowOff>
    </xdr:from>
    <xdr:to>
      <xdr:col>8</xdr:col>
      <xdr:colOff>571501</xdr:colOff>
      <xdr:row>12</xdr:row>
      <xdr:rowOff>110642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527653-68A4-AAE3-215F-BB65BE0828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4239" y="757237"/>
          <a:ext cx="2552700" cy="1525105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471488</xdr:colOff>
      <xdr:row>4</xdr:row>
      <xdr:rowOff>52388</xdr:rowOff>
    </xdr:from>
    <xdr:to>
      <xdr:col>5</xdr:col>
      <xdr:colOff>171451</xdr:colOff>
      <xdr:row>12</xdr:row>
      <xdr:rowOff>158354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00D5C91-695E-4417-E4A3-3D3C69D80E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3" y="776288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161925</xdr:colOff>
      <xdr:row>13</xdr:row>
      <xdr:rowOff>42863</xdr:rowOff>
    </xdr:from>
    <xdr:to>
      <xdr:col>8</xdr:col>
      <xdr:colOff>585787</xdr:colOff>
      <xdr:row>21</xdr:row>
      <xdr:rowOff>104998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23FF130-536A-53DA-B20E-734C4EDBB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86625" y="2395538"/>
          <a:ext cx="2514600" cy="1509935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13</xdr:row>
      <xdr:rowOff>14289</xdr:rowOff>
    </xdr:from>
    <xdr:to>
      <xdr:col>5</xdr:col>
      <xdr:colOff>223838</xdr:colOff>
      <xdr:row>21</xdr:row>
      <xdr:rowOff>170261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C52F3AC-3E29-5D14-1D63-B539E602B6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2366964"/>
          <a:ext cx="2138363" cy="1603772"/>
        </a:xfrm>
        <a:prstGeom prst="rect">
          <a:avLst/>
        </a:prstGeom>
      </xdr:spPr>
    </xdr:pic>
    <xdr:clientData/>
  </xdr:twoCellAnchor>
  <xdr:twoCellAnchor editAs="oneCell">
    <xdr:from>
      <xdr:col>6</xdr:col>
      <xdr:colOff>100012</xdr:colOff>
      <xdr:row>22</xdr:row>
      <xdr:rowOff>57150</xdr:rowOff>
    </xdr:from>
    <xdr:to>
      <xdr:col>8</xdr:col>
      <xdr:colOff>547687</xdr:colOff>
      <xdr:row>30</xdr:row>
      <xdr:rowOff>127653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C09210A-0569-AE65-5019-E786A6B2D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24712" y="4038600"/>
          <a:ext cx="2538413" cy="1518303"/>
        </a:xfrm>
        <a:prstGeom prst="rect">
          <a:avLst/>
        </a:prstGeom>
      </xdr:spPr>
    </xdr:pic>
    <xdr:clientData/>
  </xdr:twoCellAnchor>
  <xdr:twoCellAnchor editAs="oneCell">
    <xdr:from>
      <xdr:col>3</xdr:col>
      <xdr:colOff>566738</xdr:colOff>
      <xdr:row>22</xdr:row>
      <xdr:rowOff>100014</xdr:rowOff>
    </xdr:from>
    <xdr:to>
      <xdr:col>5</xdr:col>
      <xdr:colOff>171451</xdr:colOff>
      <xdr:row>30</xdr:row>
      <xdr:rowOff>134542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4F8B01D-C3D4-D047-430B-1321392686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2013" y="4081464"/>
          <a:ext cx="1976438" cy="148232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31</xdr:row>
      <xdr:rowOff>47625</xdr:rowOff>
    </xdr:from>
    <xdr:to>
      <xdr:col>8</xdr:col>
      <xdr:colOff>557213</xdr:colOff>
      <xdr:row>39</xdr:row>
      <xdr:rowOff>121896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7634256-09D1-59A5-BBA2-2FDADE18B3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43763" y="5657850"/>
          <a:ext cx="2528888" cy="1522071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557212</xdr:colOff>
      <xdr:row>31</xdr:row>
      <xdr:rowOff>71438</xdr:rowOff>
    </xdr:from>
    <xdr:to>
      <xdr:col>5</xdr:col>
      <xdr:colOff>209550</xdr:colOff>
      <xdr:row>39</xdr:row>
      <xdr:rowOff>141685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8E71266-50B0-4FA4-51E8-F5D1012028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7" y="5681663"/>
          <a:ext cx="2024063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40</xdr:row>
      <xdr:rowOff>95250</xdr:rowOff>
    </xdr:from>
    <xdr:to>
      <xdr:col>8</xdr:col>
      <xdr:colOff>574675</xdr:colOff>
      <xdr:row>48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4BE52BD-8238-1529-364C-8834FA164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81863" y="7334250"/>
          <a:ext cx="2508250" cy="1504950"/>
        </a:xfrm>
        <a:prstGeom prst="rect">
          <a:avLst/>
        </a:prstGeom>
      </xdr:spPr>
    </xdr:pic>
    <xdr:clientData/>
  </xdr:twoCellAnchor>
  <xdr:twoCellAnchor editAs="oneCell">
    <xdr:from>
      <xdr:col>3</xdr:col>
      <xdr:colOff>581025</xdr:colOff>
      <xdr:row>40</xdr:row>
      <xdr:rowOff>47626</xdr:rowOff>
    </xdr:from>
    <xdr:to>
      <xdr:col>5</xdr:col>
      <xdr:colOff>290513</xdr:colOff>
      <xdr:row>48</xdr:row>
      <xdr:rowOff>160736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681178C-8B13-9163-A1AC-958B319757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6300" y="7286626"/>
          <a:ext cx="2081213" cy="1560910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157164</xdr:colOff>
      <xdr:row>49</xdr:row>
      <xdr:rowOff>66675</xdr:rowOff>
    </xdr:from>
    <xdr:to>
      <xdr:col>8</xdr:col>
      <xdr:colOff>561976</xdr:colOff>
      <xdr:row>57</xdr:row>
      <xdr:rowOff>120880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5B8CC2A-227C-CA91-3CA4-4CBAEFC4AE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81864" y="8934450"/>
          <a:ext cx="2495550" cy="1502005"/>
        </a:xfrm>
        <a:prstGeom prst="rect">
          <a:avLst/>
        </a:prstGeom>
      </xdr:spPr>
    </xdr:pic>
    <xdr:clientData/>
  </xdr:twoCellAnchor>
  <xdr:twoCellAnchor editAs="oneCell">
    <xdr:from>
      <xdr:col>3</xdr:col>
      <xdr:colOff>600075</xdr:colOff>
      <xdr:row>49</xdr:row>
      <xdr:rowOff>28576</xdr:rowOff>
    </xdr:from>
    <xdr:to>
      <xdr:col>5</xdr:col>
      <xdr:colOff>300038</xdr:colOff>
      <xdr:row>57</xdr:row>
      <xdr:rowOff>134542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F980FAF-F068-E0A1-6B88-400B740463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5350" y="8896351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61913</xdr:colOff>
      <xdr:row>58</xdr:row>
      <xdr:rowOff>52388</xdr:rowOff>
    </xdr:from>
    <xdr:to>
      <xdr:col>8</xdr:col>
      <xdr:colOff>430771</xdr:colOff>
      <xdr:row>66</xdr:row>
      <xdr:rowOff>61913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606642E-EC9A-AEF7-244D-907A9DAAC1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186613" y="10548938"/>
          <a:ext cx="2459596" cy="1457325"/>
        </a:xfrm>
        <a:prstGeom prst="rect">
          <a:avLst/>
        </a:prstGeom>
      </xdr:spPr>
    </xdr:pic>
    <xdr:clientData/>
  </xdr:twoCellAnchor>
  <xdr:twoCellAnchor editAs="oneCell">
    <xdr:from>
      <xdr:col>3</xdr:col>
      <xdr:colOff>585787</xdr:colOff>
      <xdr:row>58</xdr:row>
      <xdr:rowOff>52387</xdr:rowOff>
    </xdr:from>
    <xdr:to>
      <xdr:col>5</xdr:col>
      <xdr:colOff>242887</xdr:colOff>
      <xdr:row>66</xdr:row>
      <xdr:rowOff>126206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428470B-E3EC-8F55-16BF-B963774651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1062" y="10548937"/>
          <a:ext cx="2028825" cy="1521619"/>
        </a:xfrm>
        <a:prstGeom prst="rect">
          <a:avLst/>
        </a:prstGeom>
      </xdr:spPr>
    </xdr:pic>
    <xdr:clientData/>
  </xdr:twoCellAnchor>
  <xdr:twoCellAnchor editAs="oneCell">
    <xdr:from>
      <xdr:col>6</xdr:col>
      <xdr:colOff>76200</xdr:colOff>
      <xdr:row>76</xdr:row>
      <xdr:rowOff>38101</xdr:rowOff>
    </xdr:from>
    <xdr:to>
      <xdr:col>8</xdr:col>
      <xdr:colOff>471487</xdr:colOff>
      <xdr:row>84</xdr:row>
      <xdr:rowOff>87697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60309CA-B97D-735D-11B2-B6840F505F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00900" y="13792201"/>
          <a:ext cx="2486025" cy="1497396"/>
        </a:xfrm>
        <a:prstGeom prst="rect">
          <a:avLst/>
        </a:prstGeom>
      </xdr:spPr>
    </xdr:pic>
    <xdr:clientData/>
  </xdr:twoCellAnchor>
  <xdr:twoCellAnchor editAs="oneCell">
    <xdr:from>
      <xdr:col>3</xdr:col>
      <xdr:colOff>542925</xdr:colOff>
      <xdr:row>76</xdr:row>
      <xdr:rowOff>33337</xdr:rowOff>
    </xdr:from>
    <xdr:to>
      <xdr:col>5</xdr:col>
      <xdr:colOff>257175</xdr:colOff>
      <xdr:row>84</xdr:row>
      <xdr:rowOff>150018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EF8E55AB-D616-24F7-07F7-DE29728821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8200" y="13787437"/>
          <a:ext cx="2085975" cy="1564481"/>
        </a:xfrm>
        <a:prstGeom prst="rect">
          <a:avLst/>
        </a:prstGeom>
      </xdr:spPr>
    </xdr:pic>
    <xdr:clientData/>
  </xdr:twoCellAnchor>
  <xdr:twoCellAnchor editAs="oneCell">
    <xdr:from>
      <xdr:col>3</xdr:col>
      <xdr:colOff>555625</xdr:colOff>
      <xdr:row>85</xdr:row>
      <xdr:rowOff>26459</xdr:rowOff>
    </xdr:from>
    <xdr:to>
      <xdr:col>5</xdr:col>
      <xdr:colOff>308681</xdr:colOff>
      <xdr:row>93</xdr:row>
      <xdr:rowOff>132292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0077B15-512B-D466-4F26-09A6230BB6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5486" y="15769168"/>
          <a:ext cx="2116667" cy="1587500"/>
        </a:xfrm>
        <a:prstGeom prst="rect">
          <a:avLst/>
        </a:prstGeom>
      </xdr:spPr>
    </xdr:pic>
    <xdr:clientData/>
  </xdr:twoCellAnchor>
  <xdr:twoCellAnchor editAs="oneCell">
    <xdr:from>
      <xdr:col>6</xdr:col>
      <xdr:colOff>61736</xdr:colOff>
      <xdr:row>85</xdr:row>
      <xdr:rowOff>114652</xdr:rowOff>
    </xdr:from>
    <xdr:to>
      <xdr:col>8</xdr:col>
      <xdr:colOff>486147</xdr:colOff>
      <xdr:row>93</xdr:row>
      <xdr:rowOff>137946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5786F73-93CC-8777-BD42-3FF7A31D4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179029" y="15857361"/>
          <a:ext cx="2514618" cy="1504961"/>
        </a:xfrm>
        <a:prstGeom prst="rect">
          <a:avLst/>
        </a:prstGeom>
      </xdr:spPr>
    </xdr:pic>
    <xdr:clientData/>
  </xdr:twoCellAnchor>
  <xdr:twoCellAnchor editAs="oneCell">
    <xdr:from>
      <xdr:col>6</xdr:col>
      <xdr:colOff>61737</xdr:colOff>
      <xdr:row>67</xdr:row>
      <xdr:rowOff>61736</xdr:rowOff>
    </xdr:from>
    <xdr:to>
      <xdr:col>8</xdr:col>
      <xdr:colOff>495673</xdr:colOff>
      <xdr:row>75</xdr:row>
      <xdr:rowOff>104080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AA8E61A-E428-5F4B-CB1E-B2F5B9130F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179030" y="12470695"/>
          <a:ext cx="2524143" cy="1524011"/>
        </a:xfrm>
        <a:prstGeom prst="rect">
          <a:avLst/>
        </a:prstGeom>
      </xdr:spPr>
    </xdr:pic>
    <xdr:clientData/>
  </xdr:twoCellAnchor>
  <xdr:twoCellAnchor editAs="oneCell">
    <xdr:from>
      <xdr:col>3</xdr:col>
      <xdr:colOff>537986</xdr:colOff>
      <xdr:row>67</xdr:row>
      <xdr:rowOff>70556</xdr:rowOff>
    </xdr:from>
    <xdr:to>
      <xdr:col>5</xdr:col>
      <xdr:colOff>238125</xdr:colOff>
      <xdr:row>75</xdr:row>
      <xdr:rowOff>133384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F26BC5D-C8E2-0A5D-9F92-93F9652FEC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7847" y="12479515"/>
          <a:ext cx="2063750" cy="154449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102053</xdr:colOff>
      <xdr:row>4</xdr:row>
      <xdr:rowOff>42522</xdr:rowOff>
    </xdr:from>
    <xdr:to>
      <xdr:col>8</xdr:col>
      <xdr:colOff>562674</xdr:colOff>
      <xdr:row>12</xdr:row>
      <xdr:rowOff>128258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B7EBD39-B0EF-4F12-2B51-C59649093B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20291" y="756897"/>
          <a:ext cx="2552719" cy="1514486"/>
        </a:xfrm>
        <a:prstGeom prst="rect">
          <a:avLst/>
        </a:prstGeom>
      </xdr:spPr>
    </xdr:pic>
    <xdr:clientData/>
  </xdr:twoCellAnchor>
  <xdr:twoCellAnchor editAs="oneCell">
    <xdr:from>
      <xdr:col>3</xdr:col>
      <xdr:colOff>527277</xdr:colOff>
      <xdr:row>4</xdr:row>
      <xdr:rowOff>59531</xdr:rowOff>
    </xdr:from>
    <xdr:to>
      <xdr:col>5</xdr:col>
      <xdr:colOff>221116</xdr:colOff>
      <xdr:row>13</xdr:row>
      <xdr:rowOff>2125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11E087C-6385-0644-9621-E987E8FBAD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6429" y="773906"/>
          <a:ext cx="2066585" cy="1549939"/>
        </a:xfrm>
        <a:prstGeom prst="rect">
          <a:avLst/>
        </a:prstGeom>
      </xdr:spPr>
    </xdr:pic>
    <xdr:clientData/>
  </xdr:twoCellAnchor>
  <xdr:twoCellAnchor editAs="oneCell">
    <xdr:from>
      <xdr:col>3</xdr:col>
      <xdr:colOff>544286</xdr:colOff>
      <xdr:row>13</xdr:row>
      <xdr:rowOff>76540</xdr:rowOff>
    </xdr:from>
    <xdr:to>
      <xdr:col>5</xdr:col>
      <xdr:colOff>195602</xdr:colOff>
      <xdr:row>21</xdr:row>
      <xdr:rowOff>165837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2C05269-6CB2-D92A-58F6-7275B286C5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2398260"/>
          <a:ext cx="2024062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76540</xdr:colOff>
      <xdr:row>13</xdr:row>
      <xdr:rowOff>76541</xdr:rowOff>
    </xdr:from>
    <xdr:to>
      <xdr:col>8</xdr:col>
      <xdr:colOff>480010</xdr:colOff>
      <xdr:row>21</xdr:row>
      <xdr:rowOff>162277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07529D6-EF7D-ABA9-5388-CE8BA53120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194778" y="2398261"/>
          <a:ext cx="2495568" cy="1514486"/>
        </a:xfrm>
        <a:prstGeom prst="rect">
          <a:avLst/>
        </a:prstGeom>
      </xdr:spPr>
    </xdr:pic>
    <xdr:clientData/>
  </xdr:twoCellAnchor>
  <xdr:twoCellAnchor editAs="oneCell">
    <xdr:from>
      <xdr:col>6</xdr:col>
      <xdr:colOff>136071</xdr:colOff>
      <xdr:row>22</xdr:row>
      <xdr:rowOff>85045</xdr:rowOff>
    </xdr:from>
    <xdr:to>
      <xdr:col>8</xdr:col>
      <xdr:colOff>539541</xdr:colOff>
      <xdr:row>30</xdr:row>
      <xdr:rowOff>151731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C851C04-300B-2130-6A02-2A51A271F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54309" y="4014108"/>
          <a:ext cx="2495568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510269</xdr:colOff>
      <xdr:row>22</xdr:row>
      <xdr:rowOff>34018</xdr:rowOff>
    </xdr:from>
    <xdr:to>
      <xdr:col>5</xdr:col>
      <xdr:colOff>119062</xdr:colOff>
      <xdr:row>30</xdr:row>
      <xdr:rowOff>91423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FA03FD8-F2FD-83DB-6589-B2D416547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9421" y="3963081"/>
          <a:ext cx="1981539" cy="1486155"/>
        </a:xfrm>
        <a:prstGeom prst="rect">
          <a:avLst/>
        </a:prstGeom>
      </xdr:spPr>
    </xdr:pic>
    <xdr:clientData/>
  </xdr:twoCellAnchor>
  <xdr:twoCellAnchor editAs="oneCell">
    <xdr:from>
      <xdr:col>3</xdr:col>
      <xdr:colOff>561296</xdr:colOff>
      <xdr:row>31</xdr:row>
      <xdr:rowOff>51028</xdr:rowOff>
    </xdr:from>
    <xdr:to>
      <xdr:col>5</xdr:col>
      <xdr:colOff>240958</xdr:colOff>
      <xdr:row>39</xdr:row>
      <xdr:rowOff>161584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F536FDD-BFBD-1745-2E36-359FC2AC5E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0448" y="5587435"/>
          <a:ext cx="2052408" cy="1539306"/>
        </a:xfrm>
        <a:prstGeom prst="rect">
          <a:avLst/>
        </a:prstGeom>
      </xdr:spPr>
    </xdr:pic>
    <xdr:clientData/>
  </xdr:twoCellAnchor>
  <xdr:twoCellAnchor editAs="oneCell">
    <xdr:from>
      <xdr:col>6</xdr:col>
      <xdr:colOff>93549</xdr:colOff>
      <xdr:row>31</xdr:row>
      <xdr:rowOff>42522</xdr:rowOff>
    </xdr:from>
    <xdr:to>
      <xdr:col>8</xdr:col>
      <xdr:colOff>544645</xdr:colOff>
      <xdr:row>39</xdr:row>
      <xdr:rowOff>137783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96DA172-8D02-3373-583A-DDA57AA184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11787" y="5578929"/>
          <a:ext cx="2543194" cy="1524011"/>
        </a:xfrm>
        <a:prstGeom prst="rect">
          <a:avLst/>
        </a:prstGeom>
      </xdr:spPr>
    </xdr:pic>
    <xdr:clientData/>
  </xdr:twoCellAnchor>
  <xdr:twoCellAnchor editAs="oneCell">
    <xdr:from>
      <xdr:col>6</xdr:col>
      <xdr:colOff>161585</xdr:colOff>
      <xdr:row>40</xdr:row>
      <xdr:rowOff>51026</xdr:rowOff>
    </xdr:from>
    <xdr:to>
      <xdr:col>8</xdr:col>
      <xdr:colOff>546005</xdr:colOff>
      <xdr:row>48</xdr:row>
      <xdr:rowOff>108187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BDD195B-35C4-B235-039E-87EE502E46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79823" y="7194776"/>
          <a:ext cx="2476518" cy="1485911"/>
        </a:xfrm>
        <a:prstGeom prst="rect">
          <a:avLst/>
        </a:prstGeom>
      </xdr:spPr>
    </xdr:pic>
    <xdr:clientData/>
  </xdr:twoCellAnchor>
  <xdr:twoCellAnchor editAs="oneCell">
    <xdr:from>
      <xdr:col>3</xdr:col>
      <xdr:colOff>552790</xdr:colOff>
      <xdr:row>40</xdr:row>
      <xdr:rowOff>76541</xdr:rowOff>
    </xdr:from>
    <xdr:to>
      <xdr:col>5</xdr:col>
      <xdr:colOff>187097</xdr:colOff>
      <xdr:row>48</xdr:row>
      <xdr:rowOff>153081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35B58D9-2377-35E0-73B5-72ACFD32F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1942" y="7220291"/>
          <a:ext cx="2007053" cy="1505290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119062</xdr:colOff>
      <xdr:row>49</xdr:row>
      <xdr:rowOff>76541</xdr:rowOff>
    </xdr:from>
    <xdr:to>
      <xdr:col>8</xdr:col>
      <xdr:colOff>532057</xdr:colOff>
      <xdr:row>57</xdr:row>
      <xdr:rowOff>143227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525B37B-28D4-FAA1-5EE6-CD16945D40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37300" y="8827636"/>
          <a:ext cx="2505093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595312</xdr:colOff>
      <xdr:row>49</xdr:row>
      <xdr:rowOff>42522</xdr:rowOff>
    </xdr:from>
    <xdr:to>
      <xdr:col>5</xdr:col>
      <xdr:colOff>255133</xdr:colOff>
      <xdr:row>57</xdr:row>
      <xdr:rowOff>138197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33E3D36-5D97-001B-2CDE-1BAF3401C0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4464" y="8793617"/>
          <a:ext cx="2032567" cy="1524425"/>
        </a:xfrm>
        <a:prstGeom prst="rect">
          <a:avLst/>
        </a:prstGeom>
      </xdr:spPr>
    </xdr:pic>
    <xdr:clientData/>
  </xdr:twoCellAnchor>
  <xdr:twoCellAnchor editAs="oneCell">
    <xdr:from>
      <xdr:col>6</xdr:col>
      <xdr:colOff>136071</xdr:colOff>
      <xdr:row>58</xdr:row>
      <xdr:rowOff>59531</xdr:rowOff>
    </xdr:from>
    <xdr:to>
      <xdr:col>8</xdr:col>
      <xdr:colOff>558591</xdr:colOff>
      <xdr:row>66</xdr:row>
      <xdr:rowOff>135742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F61D9B4-6310-093F-E534-9E7E3A2FB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254309" y="10417969"/>
          <a:ext cx="2514618" cy="1504961"/>
        </a:xfrm>
        <a:prstGeom prst="rect">
          <a:avLst/>
        </a:prstGeom>
      </xdr:spPr>
    </xdr:pic>
    <xdr:clientData/>
  </xdr:twoCellAnchor>
  <xdr:twoCellAnchor editAs="oneCell">
    <xdr:from>
      <xdr:col>3</xdr:col>
      <xdr:colOff>442233</xdr:colOff>
      <xdr:row>58</xdr:row>
      <xdr:rowOff>25514</xdr:rowOff>
    </xdr:from>
    <xdr:to>
      <xdr:col>5</xdr:col>
      <xdr:colOff>127567</xdr:colOff>
      <xdr:row>66</xdr:row>
      <xdr:rowOff>140324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F677583-DE02-D93F-78D1-CE2DECCB5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1385" y="10383952"/>
          <a:ext cx="2058080" cy="1543560"/>
        </a:xfrm>
        <a:prstGeom prst="rect">
          <a:avLst/>
        </a:prstGeom>
      </xdr:spPr>
    </xdr:pic>
    <xdr:clientData/>
  </xdr:twoCellAnchor>
  <xdr:twoCellAnchor editAs="oneCell">
    <xdr:from>
      <xdr:col>3</xdr:col>
      <xdr:colOff>510268</xdr:colOff>
      <xdr:row>67</xdr:row>
      <xdr:rowOff>59531</xdr:rowOff>
    </xdr:from>
    <xdr:to>
      <xdr:col>5</xdr:col>
      <xdr:colOff>161584</xdr:colOff>
      <xdr:row>75</xdr:row>
      <xdr:rowOff>148828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FC6AC06-7D36-B05A-9A4E-DEAD884DAF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9420" y="12025313"/>
          <a:ext cx="2024062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102053</xdr:colOff>
      <xdr:row>67</xdr:row>
      <xdr:rowOff>68036</xdr:rowOff>
    </xdr:from>
    <xdr:to>
      <xdr:col>8</xdr:col>
      <xdr:colOff>515048</xdr:colOff>
      <xdr:row>75</xdr:row>
      <xdr:rowOff>144247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1F38C60-1A34-A10A-3805-609C7358D1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20291" y="12033818"/>
          <a:ext cx="2505093" cy="1504961"/>
        </a:xfrm>
        <a:prstGeom prst="rect">
          <a:avLst/>
        </a:prstGeom>
      </xdr:spPr>
    </xdr:pic>
    <xdr:clientData/>
  </xdr:twoCellAnchor>
  <xdr:twoCellAnchor editAs="oneCell">
    <xdr:from>
      <xdr:col>6</xdr:col>
      <xdr:colOff>102054</xdr:colOff>
      <xdr:row>76</xdr:row>
      <xdr:rowOff>68036</xdr:rowOff>
    </xdr:from>
    <xdr:to>
      <xdr:col>8</xdr:col>
      <xdr:colOff>543625</xdr:colOff>
      <xdr:row>84</xdr:row>
      <xdr:rowOff>134722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814658B-E979-42AD-96FB-744DE5DEAA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20292" y="13641161"/>
          <a:ext cx="2533669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654844</xdr:colOff>
      <xdr:row>76</xdr:row>
      <xdr:rowOff>110558</xdr:rowOff>
    </xdr:from>
    <xdr:to>
      <xdr:col>5</xdr:col>
      <xdr:colOff>212611</xdr:colOff>
      <xdr:row>84</xdr:row>
      <xdr:rowOff>129693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90BDA0E-A14F-2D1B-A5EF-78D1AF59A3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53996" y="13683683"/>
          <a:ext cx="1930513" cy="1447885"/>
        </a:xfrm>
        <a:prstGeom prst="rect">
          <a:avLst/>
        </a:prstGeom>
      </xdr:spPr>
    </xdr:pic>
    <xdr:clientData/>
  </xdr:twoCellAnchor>
  <xdr:twoCellAnchor editAs="oneCell">
    <xdr:from>
      <xdr:col>6</xdr:col>
      <xdr:colOff>187098</xdr:colOff>
      <xdr:row>85</xdr:row>
      <xdr:rowOff>76541</xdr:rowOff>
    </xdr:from>
    <xdr:to>
      <xdr:col>8</xdr:col>
      <xdr:colOff>609618</xdr:colOff>
      <xdr:row>93</xdr:row>
      <xdr:rowOff>133702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C9E6A1D-B43C-CF2B-2B9E-E2BB168BC5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305336" y="15257011"/>
          <a:ext cx="2514618" cy="1485911"/>
        </a:xfrm>
        <a:prstGeom prst="rect">
          <a:avLst/>
        </a:prstGeom>
      </xdr:spPr>
    </xdr:pic>
    <xdr:clientData/>
  </xdr:twoCellAnchor>
  <xdr:twoCellAnchor editAs="oneCell">
    <xdr:from>
      <xdr:col>3</xdr:col>
      <xdr:colOff>612321</xdr:colOff>
      <xdr:row>85</xdr:row>
      <xdr:rowOff>76541</xdr:rowOff>
    </xdr:from>
    <xdr:to>
      <xdr:col>5</xdr:col>
      <xdr:colOff>204106</xdr:colOff>
      <xdr:row>93</xdr:row>
      <xdr:rowOff>121189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5F1025F-0B94-CB67-3182-8928B90B8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1473" y="15257011"/>
          <a:ext cx="1964531" cy="147339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C52428-6FF2-4AC0-9F9B-B62B85A25342}">
  <dimension ref="A1:I86"/>
  <sheetViews>
    <sheetView zoomScale="74" zoomScaleNormal="40" workbookViewId="0">
      <selection activeCell="J34" sqref="J34"/>
    </sheetView>
  </sheetViews>
  <sheetFormatPr defaultRowHeight="14.25" x14ac:dyDescent="0.45"/>
  <cols>
    <col min="1" max="1" width="12.86328125" customWidth="1"/>
    <col min="2" max="2" width="20.6640625" customWidth="1"/>
    <col min="3" max="3" width="12.6640625" customWidth="1"/>
    <col min="4" max="4" width="13.9296875" customWidth="1"/>
    <col min="7" max="7" width="20.19921875" customWidth="1"/>
  </cols>
  <sheetData>
    <row r="1" spans="1:9" x14ac:dyDescent="0.45">
      <c r="A1" t="s">
        <v>26</v>
      </c>
      <c r="B1" t="s">
        <v>27</v>
      </c>
      <c r="C1" s="15" t="s">
        <v>28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29</v>
      </c>
      <c r="B5" s="9" t="s">
        <v>9</v>
      </c>
      <c r="C5" s="9">
        <f>100-93</f>
        <v>7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30</v>
      </c>
      <c r="B14" s="9" t="s">
        <v>12</v>
      </c>
      <c r="C14" s="9">
        <v>5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31</v>
      </c>
      <c r="B23" s="9" t="s">
        <v>13</v>
      </c>
      <c r="C23" s="9">
        <v>7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32</v>
      </c>
      <c r="B32" s="9" t="s">
        <v>16</v>
      </c>
      <c r="C32" s="9">
        <v>6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33</v>
      </c>
      <c r="B41" s="9" t="s">
        <v>18</v>
      </c>
      <c r="C41" s="9">
        <v>6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34</v>
      </c>
      <c r="B50" s="6" t="s">
        <v>19</v>
      </c>
      <c r="C50" s="9">
        <v>7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35</v>
      </c>
      <c r="B59" s="6" t="s">
        <v>24</v>
      </c>
      <c r="C59" s="9">
        <v>6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36</v>
      </c>
      <c r="B68" s="6" t="s">
        <v>23</v>
      </c>
      <c r="C68" s="9">
        <v>6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37</v>
      </c>
      <c r="B77" s="6" t="s">
        <v>38</v>
      </c>
      <c r="C77" s="9">
        <v>5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B86" s="2"/>
    </row>
  </sheetData>
  <mergeCells count="48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</mergeCells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902FC2-79D2-4E9E-8848-929168F20B1C}">
  <dimension ref="A1:I94"/>
  <sheetViews>
    <sheetView workbookViewId="0">
      <selection activeCell="C50" sqref="C50:C58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125</v>
      </c>
      <c r="B1" t="s">
        <v>101</v>
      </c>
      <c r="C1" s="15" t="s">
        <v>126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127</v>
      </c>
      <c r="B5" s="9" t="s">
        <v>9</v>
      </c>
      <c r="C5" s="9">
        <f>100-45</f>
        <v>55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128</v>
      </c>
      <c r="B14" s="9" t="s">
        <v>12</v>
      </c>
      <c r="C14" s="9">
        <f>100-49</f>
        <v>51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129</v>
      </c>
      <c r="B23" s="9" t="s">
        <v>13</v>
      </c>
      <c r="C23" s="9">
        <f>100-41</f>
        <v>59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130</v>
      </c>
      <c r="B32" s="9" t="s">
        <v>16</v>
      </c>
      <c r="C32" s="9">
        <f>100-42</f>
        <v>58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131</v>
      </c>
      <c r="B41" s="9" t="s">
        <v>18</v>
      </c>
      <c r="C41" s="9">
        <f>100-46</f>
        <v>54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132</v>
      </c>
      <c r="B50" s="6" t="s">
        <v>19</v>
      </c>
      <c r="C50" s="9">
        <f>100-36</f>
        <v>64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133</v>
      </c>
      <c r="B59" s="6" t="s">
        <v>24</v>
      </c>
      <c r="C59" s="9">
        <f>100-39</f>
        <v>61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134</v>
      </c>
      <c r="B68" s="6" t="s">
        <v>23</v>
      </c>
      <c r="C68" s="9">
        <f>100-46</f>
        <v>54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135</v>
      </c>
      <c r="B77" s="6" t="s">
        <v>38</v>
      </c>
      <c r="C77" s="9">
        <f>100-43</f>
        <v>57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136</v>
      </c>
      <c r="B86" s="6" t="s">
        <v>44</v>
      </c>
      <c r="C86" s="9"/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5FC577-8978-4E9C-8EB5-5FD73DBF3DFD}">
  <dimension ref="A1:I94"/>
  <sheetViews>
    <sheetView topLeftCell="A13" zoomScale="85" zoomScaleNormal="85" workbookViewId="0">
      <selection activeCell="C86" sqref="C86:C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139</v>
      </c>
      <c r="B1" t="s">
        <v>137</v>
      </c>
      <c r="C1" s="15" t="s">
        <v>138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140</v>
      </c>
      <c r="B5" s="9" t="s">
        <v>9</v>
      </c>
      <c r="C5" s="9">
        <f>100-23</f>
        <v>77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141</v>
      </c>
      <c r="B14" s="9" t="s">
        <v>12</v>
      </c>
      <c r="C14" s="9">
        <f>100-22</f>
        <v>78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142</v>
      </c>
      <c r="B23" s="9" t="s">
        <v>13</v>
      </c>
      <c r="C23" s="9">
        <f>100-22</f>
        <v>78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143</v>
      </c>
      <c r="B32" s="9" t="s">
        <v>16</v>
      </c>
      <c r="C32" s="9">
        <f>100-22</f>
        <v>78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144</v>
      </c>
      <c r="B41" s="9" t="s">
        <v>18</v>
      </c>
      <c r="C41" s="9">
        <f>100-21</f>
        <v>79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145</v>
      </c>
      <c r="B50" s="6" t="s">
        <v>19</v>
      </c>
      <c r="C50" s="9">
        <f>100-20</f>
        <v>80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146</v>
      </c>
      <c r="B59" s="6" t="s">
        <v>24</v>
      </c>
      <c r="C59" s="9">
        <f>100-26</f>
        <v>74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147</v>
      </c>
      <c r="B68" s="6" t="s">
        <v>23</v>
      </c>
      <c r="C68" s="9">
        <f>100-25</f>
        <v>75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148</v>
      </c>
      <c r="B77" s="6" t="s">
        <v>38</v>
      </c>
      <c r="C77" s="9">
        <f>100-24</f>
        <v>76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149</v>
      </c>
      <c r="B86" s="6" t="s">
        <v>44</v>
      </c>
      <c r="C86" s="9">
        <f>100-18</f>
        <v>82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EA492C-FD2F-449A-BD70-3EB4E4436CD1}">
  <dimension ref="A1:I94"/>
  <sheetViews>
    <sheetView workbookViewId="0">
      <selection activeCell="L13" sqref="A1:XFD104857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150</v>
      </c>
      <c r="B1" t="s">
        <v>137</v>
      </c>
      <c r="C1" s="15" t="s">
        <v>151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152</v>
      </c>
      <c r="B5" s="9" t="s">
        <v>9</v>
      </c>
      <c r="C5" s="9">
        <f>100-22</f>
        <v>78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153</v>
      </c>
      <c r="B14" s="9" t="s">
        <v>12</v>
      </c>
      <c r="C14" s="9">
        <f>100-23</f>
        <v>77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154</v>
      </c>
      <c r="B23" s="9" t="s">
        <v>13</v>
      </c>
      <c r="C23" s="9">
        <f>100-22</f>
        <v>78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155</v>
      </c>
      <c r="B32" s="9" t="s">
        <v>16</v>
      </c>
      <c r="C32" s="9">
        <f>100-25</f>
        <v>75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156</v>
      </c>
      <c r="B41" s="9" t="s">
        <v>18</v>
      </c>
      <c r="C41" s="9">
        <f>100-20</f>
        <v>80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157</v>
      </c>
      <c r="B50" s="6" t="s">
        <v>19</v>
      </c>
      <c r="C50" s="9">
        <f>100-21</f>
        <v>79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158</v>
      </c>
      <c r="B59" s="6" t="s">
        <v>24</v>
      </c>
      <c r="C59" s="9">
        <f>100-20</f>
        <v>80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159</v>
      </c>
      <c r="B68" s="6" t="s">
        <v>23</v>
      </c>
      <c r="C68" s="9">
        <f>100-21</f>
        <v>79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160</v>
      </c>
      <c r="B77" s="6" t="s">
        <v>38</v>
      </c>
      <c r="C77" s="9">
        <f>100-27</f>
        <v>73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161</v>
      </c>
      <c r="B86" s="6" t="s">
        <v>44</v>
      </c>
      <c r="C86" s="9">
        <f>100-18</f>
        <v>82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1E5A15-0DCF-45F2-AA32-3B6FEA57EA47}">
  <dimension ref="A1:I94"/>
  <sheetViews>
    <sheetView tabSelected="1" topLeftCell="A60" workbookViewId="0">
      <selection activeCell="K73" sqref="K73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162</v>
      </c>
      <c r="B1" t="s">
        <v>137</v>
      </c>
      <c r="C1" s="15" t="s">
        <v>163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164</v>
      </c>
      <c r="B5" s="9" t="s">
        <v>9</v>
      </c>
      <c r="C5" s="9">
        <f>100-9</f>
        <v>91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165</v>
      </c>
      <c r="B14" s="9" t="s">
        <v>12</v>
      </c>
      <c r="C14" s="9">
        <f>100-10</f>
        <v>90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166</v>
      </c>
      <c r="B23" s="9" t="s">
        <v>13</v>
      </c>
      <c r="C23" s="9">
        <f>100-11</f>
        <v>89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167</v>
      </c>
      <c r="B32" s="9" t="s">
        <v>16</v>
      </c>
      <c r="C32" s="9">
        <f>100-11</f>
        <v>89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168</v>
      </c>
      <c r="B41" s="9" t="s">
        <v>18</v>
      </c>
      <c r="C41" s="9">
        <f>100-10</f>
        <v>90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169</v>
      </c>
      <c r="B50" s="6" t="s">
        <v>19</v>
      </c>
      <c r="C50" s="9">
        <f>100-11</f>
        <v>89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170</v>
      </c>
      <c r="B59" s="6" t="s">
        <v>24</v>
      </c>
      <c r="C59" s="9">
        <f>100-8</f>
        <v>92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171</v>
      </c>
      <c r="B68" s="6" t="s">
        <v>23</v>
      </c>
      <c r="C68" s="9">
        <f>100-11</f>
        <v>89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172</v>
      </c>
      <c r="B77" s="6" t="s">
        <v>38</v>
      </c>
      <c r="C77" s="9"/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173</v>
      </c>
      <c r="B86" s="6" t="s">
        <v>44</v>
      </c>
      <c r="C86" s="9"/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D24CAE-E098-47FA-9D18-51E847D08958}">
  <dimension ref="L1:O120"/>
  <sheetViews>
    <sheetView zoomScale="70" zoomScaleNormal="70" workbookViewId="0">
      <selection activeCell="L2" sqref="L2:M118"/>
    </sheetView>
  </sheetViews>
  <sheetFormatPr defaultRowHeight="14.25" x14ac:dyDescent="0.45"/>
  <sheetData>
    <row r="1" spans="12:15" x14ac:dyDescent="0.45">
      <c r="O1" t="s">
        <v>14</v>
      </c>
    </row>
    <row r="2" spans="12:15" x14ac:dyDescent="0.45">
      <c r="L2">
        <v>0</v>
      </c>
      <c r="M2">
        <v>0.28125</v>
      </c>
      <c r="N2">
        <f>1+L2</f>
        <v>1</v>
      </c>
      <c r="O2">
        <f>100*(1-M2)</f>
        <v>71.875</v>
      </c>
    </row>
    <row r="3" spans="12:15" x14ac:dyDescent="0.45">
      <c r="L3">
        <v>1</v>
      </c>
      <c r="M3">
        <v>0.25</v>
      </c>
      <c r="N3">
        <f t="shared" ref="N3:N66" si="0">1+L3</f>
        <v>2</v>
      </c>
      <c r="O3">
        <f t="shared" ref="O3:O66" si="1">100*(1-M3)</f>
        <v>75</v>
      </c>
    </row>
    <row r="4" spans="12:15" x14ac:dyDescent="0.45">
      <c r="L4">
        <v>2</v>
      </c>
      <c r="M4">
        <v>0.140625</v>
      </c>
      <c r="N4">
        <f t="shared" si="0"/>
        <v>3</v>
      </c>
      <c r="O4">
        <f t="shared" si="1"/>
        <v>85.9375</v>
      </c>
    </row>
    <row r="5" spans="12:15" x14ac:dyDescent="0.45">
      <c r="L5">
        <v>3</v>
      </c>
      <c r="M5">
        <v>9.375E-2</v>
      </c>
      <c r="N5">
        <f t="shared" si="0"/>
        <v>4</v>
      </c>
      <c r="O5">
        <f t="shared" si="1"/>
        <v>90.625</v>
      </c>
    </row>
    <row r="6" spans="12:15" x14ac:dyDescent="0.45">
      <c r="L6">
        <v>4</v>
      </c>
      <c r="M6">
        <v>0.125</v>
      </c>
      <c r="N6">
        <f t="shared" si="0"/>
        <v>5</v>
      </c>
      <c r="O6">
        <f t="shared" si="1"/>
        <v>87.5</v>
      </c>
    </row>
    <row r="7" spans="12:15" x14ac:dyDescent="0.45">
      <c r="L7">
        <v>5</v>
      </c>
      <c r="M7">
        <v>0.125</v>
      </c>
      <c r="N7">
        <f t="shared" si="0"/>
        <v>6</v>
      </c>
      <c r="O7">
        <f t="shared" si="1"/>
        <v>87.5</v>
      </c>
    </row>
    <row r="8" spans="12:15" x14ac:dyDescent="0.45">
      <c r="L8">
        <v>6</v>
      </c>
      <c r="M8">
        <v>9.375E-2</v>
      </c>
      <c r="N8">
        <f t="shared" si="0"/>
        <v>7</v>
      </c>
      <c r="O8">
        <f t="shared" si="1"/>
        <v>90.625</v>
      </c>
    </row>
    <row r="9" spans="12:15" x14ac:dyDescent="0.45">
      <c r="L9">
        <v>7</v>
      </c>
      <c r="M9">
        <v>9.375E-2</v>
      </c>
      <c r="N9">
        <f t="shared" si="0"/>
        <v>8</v>
      </c>
      <c r="O9">
        <f t="shared" si="1"/>
        <v>90.625</v>
      </c>
    </row>
    <row r="10" spans="12:15" x14ac:dyDescent="0.45">
      <c r="L10">
        <v>8</v>
      </c>
      <c r="M10">
        <v>0.109375</v>
      </c>
      <c r="N10">
        <f t="shared" si="0"/>
        <v>9</v>
      </c>
      <c r="O10">
        <f t="shared" si="1"/>
        <v>89.0625</v>
      </c>
    </row>
    <row r="11" spans="12:15" x14ac:dyDescent="0.45">
      <c r="L11">
        <v>9</v>
      </c>
      <c r="M11">
        <v>0.109375</v>
      </c>
      <c r="N11">
        <f t="shared" si="0"/>
        <v>10</v>
      </c>
      <c r="O11">
        <f t="shared" si="1"/>
        <v>89.0625</v>
      </c>
    </row>
    <row r="12" spans="12:15" x14ac:dyDescent="0.45">
      <c r="L12">
        <v>10</v>
      </c>
      <c r="M12">
        <v>0.109375</v>
      </c>
      <c r="N12">
        <f t="shared" si="0"/>
        <v>11</v>
      </c>
      <c r="O12">
        <f t="shared" si="1"/>
        <v>89.0625</v>
      </c>
    </row>
    <row r="13" spans="12:15" x14ac:dyDescent="0.45">
      <c r="L13">
        <v>11</v>
      </c>
      <c r="M13">
        <v>0.109375</v>
      </c>
      <c r="N13">
        <f t="shared" si="0"/>
        <v>12</v>
      </c>
      <c r="O13">
        <f t="shared" si="1"/>
        <v>89.0625</v>
      </c>
    </row>
    <row r="14" spans="12:15" x14ac:dyDescent="0.45">
      <c r="L14">
        <v>12</v>
      </c>
      <c r="M14">
        <v>0.109375</v>
      </c>
      <c r="N14">
        <f t="shared" si="0"/>
        <v>13</v>
      </c>
      <c r="O14">
        <f t="shared" si="1"/>
        <v>89.0625</v>
      </c>
    </row>
    <row r="15" spans="12:15" x14ac:dyDescent="0.45">
      <c r="L15">
        <v>13</v>
      </c>
      <c r="M15">
        <v>0.109375</v>
      </c>
      <c r="N15">
        <f t="shared" si="0"/>
        <v>14</v>
      </c>
      <c r="O15">
        <f t="shared" si="1"/>
        <v>89.0625</v>
      </c>
    </row>
    <row r="16" spans="12:15" x14ac:dyDescent="0.45">
      <c r="L16">
        <v>14</v>
      </c>
      <c r="M16">
        <v>0.109375</v>
      </c>
      <c r="N16">
        <f t="shared" si="0"/>
        <v>15</v>
      </c>
      <c r="O16">
        <f t="shared" si="1"/>
        <v>89.0625</v>
      </c>
    </row>
    <row r="17" spans="12:15" x14ac:dyDescent="0.45">
      <c r="L17">
        <v>15</v>
      </c>
      <c r="M17">
        <v>0.109375</v>
      </c>
      <c r="N17">
        <f t="shared" si="0"/>
        <v>16</v>
      </c>
      <c r="O17">
        <f t="shared" si="1"/>
        <v>89.0625</v>
      </c>
    </row>
    <row r="18" spans="12:15" x14ac:dyDescent="0.45">
      <c r="L18">
        <v>16</v>
      </c>
      <c r="M18">
        <v>0.109375</v>
      </c>
      <c r="N18">
        <f t="shared" si="0"/>
        <v>17</v>
      </c>
      <c r="O18">
        <f t="shared" si="1"/>
        <v>89.0625</v>
      </c>
    </row>
    <row r="19" spans="12:15" x14ac:dyDescent="0.45">
      <c r="L19">
        <v>17</v>
      </c>
      <c r="M19">
        <v>0.109375</v>
      </c>
      <c r="N19">
        <f t="shared" si="0"/>
        <v>18</v>
      </c>
      <c r="O19">
        <f t="shared" si="1"/>
        <v>89.0625</v>
      </c>
    </row>
    <row r="20" spans="12:15" x14ac:dyDescent="0.45">
      <c r="L20">
        <v>18</v>
      </c>
      <c r="M20">
        <v>0.109375</v>
      </c>
      <c r="N20">
        <f t="shared" si="0"/>
        <v>19</v>
      </c>
      <c r="O20">
        <f t="shared" si="1"/>
        <v>89.0625</v>
      </c>
    </row>
    <row r="21" spans="12:15" x14ac:dyDescent="0.45">
      <c r="L21">
        <v>19</v>
      </c>
      <c r="M21">
        <v>0.109375</v>
      </c>
      <c r="N21">
        <f t="shared" si="0"/>
        <v>20</v>
      </c>
      <c r="O21">
        <f t="shared" si="1"/>
        <v>89.0625</v>
      </c>
    </row>
    <row r="22" spans="12:15" x14ac:dyDescent="0.45">
      <c r="L22">
        <v>20</v>
      </c>
      <c r="M22">
        <v>0.109375</v>
      </c>
      <c r="N22">
        <f t="shared" si="0"/>
        <v>21</v>
      </c>
      <c r="O22">
        <f t="shared" si="1"/>
        <v>89.0625</v>
      </c>
    </row>
    <row r="23" spans="12:15" x14ac:dyDescent="0.45">
      <c r="L23">
        <v>21</v>
      </c>
      <c r="M23">
        <v>9.375E-2</v>
      </c>
      <c r="N23">
        <f t="shared" si="0"/>
        <v>22</v>
      </c>
      <c r="O23">
        <f t="shared" si="1"/>
        <v>90.625</v>
      </c>
    </row>
    <row r="24" spans="12:15" x14ac:dyDescent="0.45">
      <c r="L24">
        <v>22</v>
      </c>
      <c r="M24">
        <v>7.8125E-2</v>
      </c>
      <c r="N24">
        <f t="shared" si="0"/>
        <v>23</v>
      </c>
      <c r="O24">
        <f t="shared" si="1"/>
        <v>92.1875</v>
      </c>
    </row>
    <row r="25" spans="12:15" x14ac:dyDescent="0.45">
      <c r="L25">
        <v>23</v>
      </c>
      <c r="M25">
        <v>7.8125E-2</v>
      </c>
      <c r="N25">
        <f t="shared" si="0"/>
        <v>24</v>
      </c>
      <c r="O25">
        <f t="shared" si="1"/>
        <v>92.1875</v>
      </c>
    </row>
    <row r="26" spans="12:15" x14ac:dyDescent="0.45">
      <c r="L26">
        <v>24</v>
      </c>
      <c r="M26">
        <v>7.8125E-2</v>
      </c>
      <c r="N26">
        <f t="shared" si="0"/>
        <v>25</v>
      </c>
      <c r="O26">
        <f t="shared" si="1"/>
        <v>92.1875</v>
      </c>
    </row>
    <row r="27" spans="12:15" x14ac:dyDescent="0.45">
      <c r="L27">
        <v>25</v>
      </c>
      <c r="M27">
        <v>7.8125E-2</v>
      </c>
      <c r="N27">
        <f t="shared" si="0"/>
        <v>26</v>
      </c>
      <c r="O27">
        <f t="shared" si="1"/>
        <v>92.1875</v>
      </c>
    </row>
    <row r="28" spans="12:15" x14ac:dyDescent="0.45">
      <c r="L28">
        <v>26</v>
      </c>
      <c r="M28">
        <v>7.8125E-2</v>
      </c>
      <c r="N28">
        <f t="shared" si="0"/>
        <v>27</v>
      </c>
      <c r="O28">
        <f t="shared" si="1"/>
        <v>92.1875</v>
      </c>
    </row>
    <row r="29" spans="12:15" x14ac:dyDescent="0.45">
      <c r="L29">
        <v>27</v>
      </c>
      <c r="M29">
        <v>7.8125E-2</v>
      </c>
      <c r="N29">
        <f t="shared" si="0"/>
        <v>28</v>
      </c>
      <c r="O29">
        <f t="shared" si="1"/>
        <v>92.1875</v>
      </c>
    </row>
    <row r="30" spans="12:15" x14ac:dyDescent="0.45">
      <c r="L30">
        <v>28</v>
      </c>
      <c r="M30">
        <v>6.25E-2</v>
      </c>
      <c r="N30">
        <f t="shared" si="0"/>
        <v>29</v>
      </c>
      <c r="O30">
        <f t="shared" si="1"/>
        <v>93.75</v>
      </c>
    </row>
    <row r="31" spans="12:15" x14ac:dyDescent="0.45">
      <c r="L31">
        <v>29</v>
      </c>
      <c r="M31">
        <v>6.25E-2</v>
      </c>
      <c r="N31">
        <f t="shared" si="0"/>
        <v>30</v>
      </c>
      <c r="O31">
        <f t="shared" si="1"/>
        <v>93.75</v>
      </c>
    </row>
    <row r="32" spans="12:15" x14ac:dyDescent="0.45">
      <c r="L32">
        <v>30</v>
      </c>
      <c r="M32">
        <v>6.25E-2</v>
      </c>
      <c r="N32">
        <f t="shared" si="0"/>
        <v>31</v>
      </c>
      <c r="O32">
        <f t="shared" si="1"/>
        <v>93.75</v>
      </c>
    </row>
    <row r="33" spans="12:15" x14ac:dyDescent="0.45">
      <c r="L33">
        <v>31</v>
      </c>
      <c r="M33">
        <v>6.25E-2</v>
      </c>
      <c r="N33">
        <f t="shared" si="0"/>
        <v>32</v>
      </c>
      <c r="O33">
        <f t="shared" si="1"/>
        <v>93.75</v>
      </c>
    </row>
    <row r="34" spans="12:15" x14ac:dyDescent="0.45">
      <c r="L34">
        <v>32</v>
      </c>
      <c r="M34">
        <v>6.25E-2</v>
      </c>
      <c r="N34">
        <f t="shared" si="0"/>
        <v>33</v>
      </c>
      <c r="O34">
        <f t="shared" si="1"/>
        <v>93.75</v>
      </c>
    </row>
    <row r="35" spans="12:15" x14ac:dyDescent="0.45">
      <c r="L35">
        <v>33</v>
      </c>
      <c r="M35">
        <v>6.25E-2</v>
      </c>
      <c r="N35">
        <f t="shared" si="0"/>
        <v>34</v>
      </c>
      <c r="O35">
        <f t="shared" si="1"/>
        <v>93.75</v>
      </c>
    </row>
    <row r="36" spans="12:15" x14ac:dyDescent="0.45">
      <c r="L36">
        <v>34</v>
      </c>
      <c r="M36">
        <v>6.25E-2</v>
      </c>
      <c r="N36">
        <f t="shared" si="0"/>
        <v>35</v>
      </c>
      <c r="O36">
        <f t="shared" si="1"/>
        <v>93.75</v>
      </c>
    </row>
    <row r="37" spans="12:15" x14ac:dyDescent="0.45">
      <c r="L37">
        <v>35</v>
      </c>
      <c r="M37">
        <v>6.25E-2</v>
      </c>
      <c r="N37">
        <f t="shared" si="0"/>
        <v>36</v>
      </c>
      <c r="O37">
        <f t="shared" si="1"/>
        <v>93.75</v>
      </c>
    </row>
    <row r="38" spans="12:15" x14ac:dyDescent="0.45">
      <c r="L38">
        <v>36</v>
      </c>
      <c r="M38">
        <v>6.25E-2</v>
      </c>
      <c r="N38">
        <f t="shared" si="0"/>
        <v>37</v>
      </c>
      <c r="O38">
        <f t="shared" si="1"/>
        <v>93.75</v>
      </c>
    </row>
    <row r="39" spans="12:15" x14ac:dyDescent="0.45">
      <c r="L39">
        <v>37</v>
      </c>
      <c r="M39">
        <v>6.25E-2</v>
      </c>
      <c r="N39">
        <f t="shared" si="0"/>
        <v>38</v>
      </c>
      <c r="O39">
        <f t="shared" si="1"/>
        <v>93.75</v>
      </c>
    </row>
    <row r="40" spans="12:15" x14ac:dyDescent="0.45">
      <c r="L40">
        <v>38</v>
      </c>
      <c r="M40">
        <v>6.25E-2</v>
      </c>
      <c r="N40">
        <f t="shared" si="0"/>
        <v>39</v>
      </c>
      <c r="O40">
        <f t="shared" si="1"/>
        <v>93.75</v>
      </c>
    </row>
    <row r="41" spans="12:15" x14ac:dyDescent="0.45">
      <c r="L41">
        <v>39</v>
      </c>
      <c r="M41">
        <v>6.25E-2</v>
      </c>
      <c r="N41">
        <f t="shared" si="0"/>
        <v>40</v>
      </c>
      <c r="O41">
        <f t="shared" si="1"/>
        <v>93.75</v>
      </c>
    </row>
    <row r="42" spans="12:15" x14ac:dyDescent="0.45">
      <c r="L42">
        <v>40</v>
      </c>
      <c r="M42">
        <v>6.25E-2</v>
      </c>
      <c r="N42">
        <f t="shared" si="0"/>
        <v>41</v>
      </c>
      <c r="O42">
        <f t="shared" si="1"/>
        <v>93.75</v>
      </c>
    </row>
    <row r="43" spans="12:15" x14ac:dyDescent="0.45">
      <c r="L43">
        <v>41</v>
      </c>
      <c r="M43">
        <v>6.25E-2</v>
      </c>
      <c r="N43">
        <f t="shared" si="0"/>
        <v>42</v>
      </c>
      <c r="O43">
        <f t="shared" si="1"/>
        <v>93.75</v>
      </c>
    </row>
    <row r="44" spans="12:15" x14ac:dyDescent="0.45">
      <c r="L44">
        <v>42</v>
      </c>
      <c r="M44">
        <v>6.25E-2</v>
      </c>
      <c r="N44">
        <f t="shared" si="0"/>
        <v>43</v>
      </c>
      <c r="O44">
        <f t="shared" si="1"/>
        <v>93.75</v>
      </c>
    </row>
    <row r="45" spans="12:15" x14ac:dyDescent="0.45">
      <c r="L45">
        <v>43</v>
      </c>
      <c r="M45">
        <v>6.25E-2</v>
      </c>
      <c r="N45">
        <f t="shared" si="0"/>
        <v>44</v>
      </c>
      <c r="O45">
        <f t="shared" si="1"/>
        <v>93.75</v>
      </c>
    </row>
    <row r="46" spans="12:15" x14ac:dyDescent="0.45">
      <c r="L46">
        <v>44</v>
      </c>
      <c r="M46">
        <v>6.25E-2</v>
      </c>
      <c r="N46">
        <f t="shared" si="0"/>
        <v>45</v>
      </c>
      <c r="O46">
        <f t="shared" si="1"/>
        <v>93.75</v>
      </c>
    </row>
    <row r="47" spans="12:15" x14ac:dyDescent="0.45">
      <c r="L47">
        <v>45</v>
      </c>
      <c r="M47">
        <v>6.25E-2</v>
      </c>
      <c r="N47">
        <f t="shared" si="0"/>
        <v>46</v>
      </c>
      <c r="O47">
        <f t="shared" si="1"/>
        <v>93.75</v>
      </c>
    </row>
    <row r="48" spans="12:15" x14ac:dyDescent="0.45">
      <c r="L48">
        <v>46</v>
      </c>
      <c r="M48">
        <v>6.25E-2</v>
      </c>
      <c r="N48">
        <f t="shared" si="0"/>
        <v>47</v>
      </c>
      <c r="O48">
        <f t="shared" si="1"/>
        <v>93.75</v>
      </c>
    </row>
    <row r="49" spans="12:15" x14ac:dyDescent="0.45">
      <c r="L49">
        <v>47</v>
      </c>
      <c r="M49">
        <v>6.25E-2</v>
      </c>
      <c r="N49">
        <f t="shared" si="0"/>
        <v>48</v>
      </c>
      <c r="O49">
        <f t="shared" si="1"/>
        <v>93.75</v>
      </c>
    </row>
    <row r="50" spans="12:15" x14ac:dyDescent="0.45">
      <c r="L50">
        <v>48</v>
      </c>
      <c r="M50">
        <v>6.25E-2</v>
      </c>
      <c r="N50">
        <f t="shared" si="0"/>
        <v>49</v>
      </c>
      <c r="O50">
        <f t="shared" si="1"/>
        <v>93.75</v>
      </c>
    </row>
    <row r="51" spans="12:15" x14ac:dyDescent="0.45">
      <c r="L51">
        <v>49</v>
      </c>
      <c r="M51">
        <v>6.25E-2</v>
      </c>
      <c r="N51">
        <f t="shared" si="0"/>
        <v>50</v>
      </c>
      <c r="O51">
        <f t="shared" si="1"/>
        <v>93.75</v>
      </c>
    </row>
    <row r="52" spans="12:15" x14ac:dyDescent="0.45">
      <c r="L52">
        <v>50</v>
      </c>
      <c r="M52">
        <v>6.25E-2</v>
      </c>
      <c r="N52">
        <f t="shared" si="0"/>
        <v>51</v>
      </c>
      <c r="O52">
        <f t="shared" si="1"/>
        <v>93.75</v>
      </c>
    </row>
    <row r="53" spans="12:15" x14ac:dyDescent="0.45">
      <c r="L53">
        <v>51</v>
      </c>
      <c r="M53">
        <v>6.25E-2</v>
      </c>
      <c r="N53">
        <f t="shared" si="0"/>
        <v>52</v>
      </c>
      <c r="O53">
        <f t="shared" si="1"/>
        <v>93.75</v>
      </c>
    </row>
    <row r="54" spans="12:15" x14ac:dyDescent="0.45">
      <c r="L54">
        <v>52</v>
      </c>
      <c r="M54">
        <v>6.25E-2</v>
      </c>
      <c r="N54">
        <f t="shared" si="0"/>
        <v>53</v>
      </c>
      <c r="O54">
        <f t="shared" si="1"/>
        <v>93.75</v>
      </c>
    </row>
    <row r="55" spans="12:15" x14ac:dyDescent="0.45">
      <c r="L55">
        <v>53</v>
      </c>
      <c r="M55">
        <v>6.25E-2</v>
      </c>
      <c r="N55">
        <f t="shared" si="0"/>
        <v>54</v>
      </c>
      <c r="O55">
        <f t="shared" si="1"/>
        <v>93.75</v>
      </c>
    </row>
    <row r="56" spans="12:15" x14ac:dyDescent="0.45">
      <c r="L56">
        <v>54</v>
      </c>
      <c r="M56">
        <v>6.25E-2</v>
      </c>
      <c r="N56">
        <f t="shared" si="0"/>
        <v>55</v>
      </c>
      <c r="O56">
        <f t="shared" si="1"/>
        <v>93.75</v>
      </c>
    </row>
    <row r="57" spans="12:15" x14ac:dyDescent="0.45">
      <c r="L57">
        <v>55</v>
      </c>
      <c r="M57">
        <v>6.25E-2</v>
      </c>
      <c r="N57">
        <f t="shared" si="0"/>
        <v>56</v>
      </c>
      <c r="O57">
        <f t="shared" si="1"/>
        <v>93.75</v>
      </c>
    </row>
    <row r="58" spans="12:15" x14ac:dyDescent="0.45">
      <c r="L58">
        <v>56</v>
      </c>
      <c r="M58">
        <v>6.25E-2</v>
      </c>
      <c r="N58">
        <f t="shared" si="0"/>
        <v>57</v>
      </c>
      <c r="O58">
        <f t="shared" si="1"/>
        <v>93.75</v>
      </c>
    </row>
    <row r="59" spans="12:15" x14ac:dyDescent="0.45">
      <c r="L59">
        <v>57</v>
      </c>
      <c r="M59">
        <v>6.25E-2</v>
      </c>
      <c r="N59">
        <f t="shared" si="0"/>
        <v>58</v>
      </c>
      <c r="O59">
        <f t="shared" si="1"/>
        <v>93.75</v>
      </c>
    </row>
    <row r="60" spans="12:15" x14ac:dyDescent="0.45">
      <c r="L60">
        <v>58</v>
      </c>
      <c r="M60">
        <v>6.25E-2</v>
      </c>
      <c r="N60">
        <f t="shared" si="0"/>
        <v>59</v>
      </c>
      <c r="O60">
        <f t="shared" si="1"/>
        <v>93.75</v>
      </c>
    </row>
    <row r="61" spans="12:15" x14ac:dyDescent="0.45">
      <c r="L61">
        <v>59</v>
      </c>
      <c r="M61">
        <v>6.25E-2</v>
      </c>
      <c r="N61">
        <f t="shared" si="0"/>
        <v>60</v>
      </c>
      <c r="O61">
        <f t="shared" si="1"/>
        <v>93.75</v>
      </c>
    </row>
    <row r="62" spans="12:15" x14ac:dyDescent="0.45">
      <c r="L62">
        <v>60</v>
      </c>
      <c r="M62">
        <v>6.25E-2</v>
      </c>
      <c r="N62">
        <f t="shared" si="0"/>
        <v>61</v>
      </c>
      <c r="O62">
        <f t="shared" si="1"/>
        <v>93.75</v>
      </c>
    </row>
    <row r="63" spans="12:15" x14ac:dyDescent="0.45">
      <c r="L63">
        <v>61</v>
      </c>
      <c r="M63">
        <v>6.25E-2</v>
      </c>
      <c r="N63">
        <f t="shared" si="0"/>
        <v>62</v>
      </c>
      <c r="O63">
        <f t="shared" si="1"/>
        <v>93.75</v>
      </c>
    </row>
    <row r="64" spans="12:15" x14ac:dyDescent="0.45">
      <c r="L64">
        <v>62</v>
      </c>
      <c r="M64">
        <v>6.25E-2</v>
      </c>
      <c r="N64">
        <f t="shared" si="0"/>
        <v>63</v>
      </c>
      <c r="O64">
        <f t="shared" si="1"/>
        <v>93.75</v>
      </c>
    </row>
    <row r="65" spans="12:15" x14ac:dyDescent="0.45">
      <c r="L65">
        <v>63</v>
      </c>
      <c r="M65">
        <v>6.25E-2</v>
      </c>
      <c r="N65">
        <f t="shared" si="0"/>
        <v>64</v>
      </c>
      <c r="O65">
        <f t="shared" si="1"/>
        <v>93.75</v>
      </c>
    </row>
    <row r="66" spans="12:15" x14ac:dyDescent="0.45">
      <c r="L66">
        <v>64</v>
      </c>
      <c r="M66">
        <v>6.25E-2</v>
      </c>
      <c r="N66">
        <f t="shared" si="0"/>
        <v>65</v>
      </c>
      <c r="O66">
        <f t="shared" si="1"/>
        <v>93.75</v>
      </c>
    </row>
    <row r="67" spans="12:15" x14ac:dyDescent="0.45">
      <c r="L67">
        <v>65</v>
      </c>
      <c r="M67">
        <v>6.25E-2</v>
      </c>
      <c r="N67">
        <f t="shared" ref="N67:N118" si="2">1+L67</f>
        <v>66</v>
      </c>
      <c r="O67">
        <f t="shared" ref="O67:O118" si="3">100*(1-M67)</f>
        <v>93.75</v>
      </c>
    </row>
    <row r="68" spans="12:15" x14ac:dyDescent="0.45">
      <c r="L68">
        <v>66</v>
      </c>
      <c r="M68">
        <v>6.25E-2</v>
      </c>
      <c r="N68">
        <f t="shared" si="2"/>
        <v>67</v>
      </c>
      <c r="O68">
        <f t="shared" si="3"/>
        <v>93.75</v>
      </c>
    </row>
    <row r="69" spans="12:15" x14ac:dyDescent="0.45">
      <c r="L69">
        <v>67</v>
      </c>
      <c r="M69">
        <v>6.25E-2</v>
      </c>
      <c r="N69">
        <f t="shared" si="2"/>
        <v>68</v>
      </c>
      <c r="O69">
        <f t="shared" si="3"/>
        <v>93.75</v>
      </c>
    </row>
    <row r="70" spans="12:15" x14ac:dyDescent="0.45">
      <c r="L70">
        <v>68</v>
      </c>
      <c r="M70">
        <v>6.25E-2</v>
      </c>
      <c r="N70">
        <f t="shared" si="2"/>
        <v>69</v>
      </c>
      <c r="O70">
        <f t="shared" si="3"/>
        <v>93.75</v>
      </c>
    </row>
    <row r="71" spans="12:15" x14ac:dyDescent="0.45">
      <c r="L71">
        <v>69</v>
      </c>
      <c r="M71">
        <v>6.25E-2</v>
      </c>
      <c r="N71">
        <f t="shared" si="2"/>
        <v>70</v>
      </c>
      <c r="O71">
        <f t="shared" si="3"/>
        <v>93.75</v>
      </c>
    </row>
    <row r="72" spans="12:15" x14ac:dyDescent="0.45">
      <c r="L72">
        <v>70</v>
      </c>
      <c r="M72">
        <v>6.25E-2</v>
      </c>
      <c r="N72">
        <f t="shared" si="2"/>
        <v>71</v>
      </c>
      <c r="O72">
        <f t="shared" si="3"/>
        <v>93.75</v>
      </c>
    </row>
    <row r="73" spans="12:15" x14ac:dyDescent="0.45">
      <c r="L73">
        <v>71</v>
      </c>
      <c r="M73">
        <v>6.25E-2</v>
      </c>
      <c r="N73">
        <f t="shared" si="2"/>
        <v>72</v>
      </c>
      <c r="O73">
        <f t="shared" si="3"/>
        <v>93.75</v>
      </c>
    </row>
    <row r="74" spans="12:15" x14ac:dyDescent="0.45">
      <c r="L74">
        <v>72</v>
      </c>
      <c r="M74">
        <v>6.25E-2</v>
      </c>
      <c r="N74">
        <f t="shared" si="2"/>
        <v>73</v>
      </c>
      <c r="O74">
        <f t="shared" si="3"/>
        <v>93.75</v>
      </c>
    </row>
    <row r="75" spans="12:15" x14ac:dyDescent="0.45">
      <c r="L75">
        <v>73</v>
      </c>
      <c r="M75">
        <v>6.25E-2</v>
      </c>
      <c r="N75">
        <f t="shared" si="2"/>
        <v>74</v>
      </c>
      <c r="O75">
        <f t="shared" si="3"/>
        <v>93.75</v>
      </c>
    </row>
    <row r="76" spans="12:15" x14ac:dyDescent="0.45">
      <c r="L76">
        <v>74</v>
      </c>
      <c r="M76">
        <v>6.25E-2</v>
      </c>
      <c r="N76">
        <f t="shared" si="2"/>
        <v>75</v>
      </c>
      <c r="O76">
        <f t="shared" si="3"/>
        <v>93.75</v>
      </c>
    </row>
    <row r="77" spans="12:15" x14ac:dyDescent="0.45">
      <c r="L77">
        <v>75</v>
      </c>
      <c r="M77">
        <v>6.25E-2</v>
      </c>
      <c r="N77">
        <f t="shared" si="2"/>
        <v>76</v>
      </c>
      <c r="O77">
        <f t="shared" si="3"/>
        <v>93.75</v>
      </c>
    </row>
    <row r="78" spans="12:15" x14ac:dyDescent="0.45">
      <c r="L78">
        <v>76</v>
      </c>
      <c r="M78">
        <v>6.25E-2</v>
      </c>
      <c r="N78">
        <f t="shared" si="2"/>
        <v>77</v>
      </c>
      <c r="O78">
        <f t="shared" si="3"/>
        <v>93.75</v>
      </c>
    </row>
    <row r="79" spans="12:15" x14ac:dyDescent="0.45">
      <c r="L79">
        <v>77</v>
      </c>
      <c r="M79">
        <v>6.25E-2</v>
      </c>
      <c r="N79">
        <f t="shared" si="2"/>
        <v>78</v>
      </c>
      <c r="O79">
        <f t="shared" si="3"/>
        <v>93.75</v>
      </c>
    </row>
    <row r="80" spans="12:15" x14ac:dyDescent="0.45">
      <c r="L80">
        <v>78</v>
      </c>
      <c r="M80">
        <v>6.25E-2</v>
      </c>
      <c r="N80">
        <f t="shared" si="2"/>
        <v>79</v>
      </c>
      <c r="O80">
        <f t="shared" si="3"/>
        <v>93.75</v>
      </c>
    </row>
    <row r="81" spans="12:15" x14ac:dyDescent="0.45">
      <c r="L81">
        <v>79</v>
      </c>
      <c r="M81">
        <v>6.25E-2</v>
      </c>
      <c r="N81">
        <f t="shared" si="2"/>
        <v>80</v>
      </c>
      <c r="O81">
        <f t="shared" si="3"/>
        <v>93.75</v>
      </c>
    </row>
    <row r="82" spans="12:15" x14ac:dyDescent="0.45">
      <c r="L82">
        <v>80</v>
      </c>
      <c r="M82">
        <v>6.25E-2</v>
      </c>
      <c r="N82">
        <f t="shared" si="2"/>
        <v>81</v>
      </c>
      <c r="O82">
        <f t="shared" si="3"/>
        <v>93.75</v>
      </c>
    </row>
    <row r="83" spans="12:15" x14ac:dyDescent="0.45">
      <c r="L83">
        <v>81</v>
      </c>
      <c r="M83">
        <v>6.25E-2</v>
      </c>
      <c r="N83">
        <f t="shared" si="2"/>
        <v>82</v>
      </c>
      <c r="O83">
        <f t="shared" si="3"/>
        <v>93.75</v>
      </c>
    </row>
    <row r="84" spans="12:15" x14ac:dyDescent="0.45">
      <c r="L84">
        <v>82</v>
      </c>
      <c r="M84">
        <v>6.25E-2</v>
      </c>
      <c r="N84">
        <f t="shared" si="2"/>
        <v>83</v>
      </c>
      <c r="O84">
        <f t="shared" si="3"/>
        <v>93.75</v>
      </c>
    </row>
    <row r="85" spans="12:15" x14ac:dyDescent="0.45">
      <c r="L85">
        <v>83</v>
      </c>
      <c r="M85">
        <v>6.25E-2</v>
      </c>
      <c r="N85">
        <f t="shared" si="2"/>
        <v>84</v>
      </c>
      <c r="O85">
        <f t="shared" si="3"/>
        <v>93.75</v>
      </c>
    </row>
    <row r="86" spans="12:15" x14ac:dyDescent="0.45">
      <c r="L86">
        <v>84</v>
      </c>
      <c r="M86">
        <v>6.25E-2</v>
      </c>
      <c r="N86">
        <f t="shared" si="2"/>
        <v>85</v>
      </c>
      <c r="O86">
        <f t="shared" si="3"/>
        <v>93.75</v>
      </c>
    </row>
    <row r="87" spans="12:15" x14ac:dyDescent="0.45">
      <c r="L87">
        <v>85</v>
      </c>
      <c r="M87">
        <v>6.25E-2</v>
      </c>
      <c r="N87">
        <f t="shared" si="2"/>
        <v>86</v>
      </c>
      <c r="O87">
        <f t="shared" si="3"/>
        <v>93.75</v>
      </c>
    </row>
    <row r="88" spans="12:15" x14ac:dyDescent="0.45">
      <c r="L88">
        <v>86</v>
      </c>
      <c r="M88">
        <v>6.25E-2</v>
      </c>
      <c r="N88">
        <f t="shared" si="2"/>
        <v>87</v>
      </c>
      <c r="O88">
        <f t="shared" si="3"/>
        <v>93.75</v>
      </c>
    </row>
    <row r="89" spans="12:15" x14ac:dyDescent="0.45">
      <c r="L89">
        <v>87</v>
      </c>
      <c r="M89">
        <v>6.25E-2</v>
      </c>
      <c r="N89">
        <f t="shared" si="2"/>
        <v>88</v>
      </c>
      <c r="O89">
        <f t="shared" si="3"/>
        <v>93.75</v>
      </c>
    </row>
    <row r="90" spans="12:15" x14ac:dyDescent="0.45">
      <c r="L90">
        <v>88</v>
      </c>
      <c r="M90">
        <v>6.25E-2</v>
      </c>
      <c r="N90">
        <f t="shared" si="2"/>
        <v>89</v>
      </c>
      <c r="O90">
        <f t="shared" si="3"/>
        <v>93.75</v>
      </c>
    </row>
    <row r="91" spans="12:15" x14ac:dyDescent="0.45">
      <c r="L91">
        <v>89</v>
      </c>
      <c r="M91">
        <v>6.25E-2</v>
      </c>
      <c r="N91">
        <f t="shared" si="2"/>
        <v>90</v>
      </c>
      <c r="O91">
        <f t="shared" si="3"/>
        <v>93.75</v>
      </c>
    </row>
    <row r="92" spans="12:15" x14ac:dyDescent="0.45">
      <c r="L92">
        <v>90</v>
      </c>
      <c r="M92">
        <v>6.25E-2</v>
      </c>
      <c r="N92">
        <f t="shared" si="2"/>
        <v>91</v>
      </c>
      <c r="O92">
        <f t="shared" si="3"/>
        <v>93.75</v>
      </c>
    </row>
    <row r="93" spans="12:15" x14ac:dyDescent="0.45">
      <c r="L93">
        <v>91</v>
      </c>
      <c r="M93">
        <v>6.25E-2</v>
      </c>
      <c r="N93">
        <f t="shared" si="2"/>
        <v>92</v>
      </c>
      <c r="O93">
        <f t="shared" si="3"/>
        <v>93.75</v>
      </c>
    </row>
    <row r="94" spans="12:15" x14ac:dyDescent="0.45">
      <c r="L94">
        <v>92</v>
      </c>
      <c r="M94">
        <v>6.25E-2</v>
      </c>
      <c r="N94">
        <f t="shared" si="2"/>
        <v>93</v>
      </c>
      <c r="O94">
        <f t="shared" si="3"/>
        <v>93.75</v>
      </c>
    </row>
    <row r="95" spans="12:15" x14ac:dyDescent="0.45">
      <c r="L95">
        <v>93</v>
      </c>
      <c r="M95">
        <v>6.25E-2</v>
      </c>
      <c r="N95">
        <f t="shared" si="2"/>
        <v>94</v>
      </c>
      <c r="O95">
        <f t="shared" si="3"/>
        <v>93.75</v>
      </c>
    </row>
    <row r="96" spans="12:15" x14ac:dyDescent="0.45">
      <c r="L96">
        <v>94</v>
      </c>
      <c r="M96">
        <v>6.25E-2</v>
      </c>
      <c r="N96">
        <f t="shared" si="2"/>
        <v>95</v>
      </c>
      <c r="O96">
        <f t="shared" si="3"/>
        <v>93.75</v>
      </c>
    </row>
    <row r="97" spans="12:15" x14ac:dyDescent="0.45">
      <c r="L97">
        <v>95</v>
      </c>
      <c r="M97">
        <v>6.25E-2</v>
      </c>
      <c r="N97">
        <f t="shared" si="2"/>
        <v>96</v>
      </c>
      <c r="O97">
        <f t="shared" si="3"/>
        <v>93.75</v>
      </c>
    </row>
    <row r="98" spans="12:15" x14ac:dyDescent="0.45">
      <c r="L98">
        <v>96</v>
      </c>
      <c r="M98">
        <v>6.25E-2</v>
      </c>
      <c r="N98">
        <f t="shared" si="2"/>
        <v>97</v>
      </c>
      <c r="O98">
        <f t="shared" si="3"/>
        <v>93.75</v>
      </c>
    </row>
    <row r="99" spans="12:15" x14ac:dyDescent="0.45">
      <c r="L99">
        <v>97</v>
      </c>
      <c r="M99">
        <v>6.25E-2</v>
      </c>
      <c r="N99">
        <f t="shared" si="2"/>
        <v>98</v>
      </c>
      <c r="O99">
        <f t="shared" si="3"/>
        <v>93.75</v>
      </c>
    </row>
    <row r="100" spans="12:15" x14ac:dyDescent="0.45">
      <c r="L100">
        <v>98</v>
      </c>
      <c r="M100">
        <v>6.25E-2</v>
      </c>
      <c r="N100">
        <f t="shared" si="2"/>
        <v>99</v>
      </c>
      <c r="O100">
        <f t="shared" si="3"/>
        <v>93.75</v>
      </c>
    </row>
    <row r="101" spans="12:15" x14ac:dyDescent="0.45">
      <c r="L101">
        <v>99</v>
      </c>
      <c r="M101">
        <v>6.25E-2</v>
      </c>
      <c r="N101">
        <f t="shared" si="2"/>
        <v>100</v>
      </c>
      <c r="O101">
        <f t="shared" si="3"/>
        <v>93.75</v>
      </c>
    </row>
    <row r="102" spans="12:15" x14ac:dyDescent="0.45">
      <c r="L102" t="s">
        <v>174</v>
      </c>
      <c r="M102">
        <v>6.25E-2</v>
      </c>
      <c r="N102" t="e">
        <f t="shared" si="2"/>
        <v>#VALUE!</v>
      </c>
      <c r="O102">
        <f t="shared" si="3"/>
        <v>93.75</v>
      </c>
    </row>
    <row r="103" spans="12:15" x14ac:dyDescent="0.45">
      <c r="L103" t="s">
        <v>174</v>
      </c>
      <c r="M103">
        <v>0.109375</v>
      </c>
      <c r="N103" t="e">
        <f t="shared" si="2"/>
        <v>#VALUE!</v>
      </c>
      <c r="O103">
        <f t="shared" si="3"/>
        <v>89.0625</v>
      </c>
    </row>
    <row r="104" spans="12:15" x14ac:dyDescent="0.45">
      <c r="L104" t="s">
        <v>174</v>
      </c>
      <c r="M104">
        <v>0.125</v>
      </c>
      <c r="N104" t="e">
        <f t="shared" si="2"/>
        <v>#VALUE!</v>
      </c>
      <c r="O104">
        <f t="shared" si="3"/>
        <v>87.5</v>
      </c>
    </row>
    <row r="105" spans="12:15" x14ac:dyDescent="0.45">
      <c r="L105" t="s">
        <v>174</v>
      </c>
      <c r="M105">
        <v>0.125</v>
      </c>
      <c r="N105" t="e">
        <f t="shared" si="2"/>
        <v>#VALUE!</v>
      </c>
      <c r="O105">
        <f t="shared" si="3"/>
        <v>87.5</v>
      </c>
    </row>
    <row r="106" spans="12:15" x14ac:dyDescent="0.45">
      <c r="L106" t="s">
        <v>174</v>
      </c>
      <c r="M106">
        <v>0.125</v>
      </c>
      <c r="N106" t="e">
        <f t="shared" si="2"/>
        <v>#VALUE!</v>
      </c>
      <c r="O106">
        <f t="shared" si="3"/>
        <v>87.5</v>
      </c>
    </row>
    <row r="107" spans="12:15" x14ac:dyDescent="0.45">
      <c r="L107" t="s">
        <v>174</v>
      </c>
      <c r="M107">
        <v>0.125</v>
      </c>
      <c r="N107" t="e">
        <f t="shared" si="2"/>
        <v>#VALUE!</v>
      </c>
      <c r="O107">
        <f t="shared" si="3"/>
        <v>87.5</v>
      </c>
    </row>
    <row r="108" spans="12:15" x14ac:dyDescent="0.45">
      <c r="L108" t="s">
        <v>174</v>
      </c>
      <c r="M108">
        <v>0.109375</v>
      </c>
      <c r="N108" t="e">
        <f t="shared" si="2"/>
        <v>#VALUE!</v>
      </c>
      <c r="O108">
        <f t="shared" si="3"/>
        <v>89.0625</v>
      </c>
    </row>
    <row r="109" spans="12:15" x14ac:dyDescent="0.45">
      <c r="L109" t="s">
        <v>174</v>
      </c>
      <c r="M109">
        <v>0.125</v>
      </c>
      <c r="N109" t="e">
        <f t="shared" si="2"/>
        <v>#VALUE!</v>
      </c>
      <c r="O109">
        <f t="shared" si="3"/>
        <v>87.5</v>
      </c>
    </row>
    <row r="110" spans="12:15" x14ac:dyDescent="0.45">
      <c r="L110" t="s">
        <v>174</v>
      </c>
      <c r="M110">
        <v>0.125</v>
      </c>
      <c r="N110" t="e">
        <f t="shared" si="2"/>
        <v>#VALUE!</v>
      </c>
      <c r="O110">
        <f t="shared" si="3"/>
        <v>87.5</v>
      </c>
    </row>
    <row r="111" spans="12:15" x14ac:dyDescent="0.45">
      <c r="L111" t="s">
        <v>174</v>
      </c>
      <c r="M111">
        <v>9.375E-2</v>
      </c>
      <c r="N111" t="e">
        <f t="shared" si="2"/>
        <v>#VALUE!</v>
      </c>
      <c r="O111">
        <f t="shared" si="3"/>
        <v>90.625</v>
      </c>
    </row>
    <row r="112" spans="12:15" x14ac:dyDescent="0.45">
      <c r="L112" t="s">
        <v>174</v>
      </c>
      <c r="M112">
        <v>6.25E-2</v>
      </c>
      <c r="N112" t="e">
        <f t="shared" si="2"/>
        <v>#VALUE!</v>
      </c>
      <c r="O112">
        <f t="shared" si="3"/>
        <v>93.75</v>
      </c>
    </row>
    <row r="113" spans="12:15" x14ac:dyDescent="0.45">
      <c r="L113" t="s">
        <v>174</v>
      </c>
      <c r="M113">
        <v>0.140625</v>
      </c>
      <c r="N113" t="e">
        <f t="shared" si="2"/>
        <v>#VALUE!</v>
      </c>
      <c r="O113">
        <f t="shared" si="3"/>
        <v>85.9375</v>
      </c>
    </row>
    <row r="114" spans="12:15" x14ac:dyDescent="0.45">
      <c r="L114" t="s">
        <v>174</v>
      </c>
      <c r="M114">
        <v>7.8125E-2</v>
      </c>
      <c r="N114" t="e">
        <f t="shared" si="2"/>
        <v>#VALUE!</v>
      </c>
      <c r="O114">
        <f t="shared" si="3"/>
        <v>92.1875</v>
      </c>
    </row>
    <row r="115" spans="12:15" x14ac:dyDescent="0.45">
      <c r="L115" t="s">
        <v>174</v>
      </c>
      <c r="M115">
        <v>0.109375</v>
      </c>
      <c r="N115" t="e">
        <f t="shared" si="2"/>
        <v>#VALUE!</v>
      </c>
      <c r="O115">
        <f t="shared" si="3"/>
        <v>89.0625</v>
      </c>
    </row>
    <row r="116" spans="12:15" x14ac:dyDescent="0.45">
      <c r="L116" t="s">
        <v>174</v>
      </c>
      <c r="M116">
        <v>0.140625</v>
      </c>
      <c r="N116" t="e">
        <f t="shared" si="2"/>
        <v>#VALUE!</v>
      </c>
      <c r="O116">
        <f t="shared" si="3"/>
        <v>85.9375</v>
      </c>
    </row>
    <row r="117" spans="12:15" x14ac:dyDescent="0.45">
      <c r="L117" t="s">
        <v>174</v>
      </c>
      <c r="M117">
        <v>7.8125E-2</v>
      </c>
      <c r="N117" t="e">
        <f t="shared" si="2"/>
        <v>#VALUE!</v>
      </c>
      <c r="O117">
        <f t="shared" si="3"/>
        <v>92.1875</v>
      </c>
    </row>
    <row r="118" spans="12:15" x14ac:dyDescent="0.45">
      <c r="L118" t="s">
        <v>174</v>
      </c>
      <c r="M118">
        <v>0.1967213114754098</v>
      </c>
      <c r="N118" t="e">
        <f t="shared" si="2"/>
        <v>#VALUE!</v>
      </c>
      <c r="O118">
        <f t="shared" si="3"/>
        <v>80.327868852459019</v>
      </c>
    </row>
    <row r="119" spans="12:15" x14ac:dyDescent="0.45">
      <c r="L119" t="s">
        <v>87</v>
      </c>
      <c r="M119">
        <v>0.640625</v>
      </c>
    </row>
    <row r="120" spans="12:15" x14ac:dyDescent="0.45">
      <c r="L120" t="s">
        <v>87</v>
      </c>
      <c r="M120">
        <v>0.50819672131147542</v>
      </c>
    </row>
  </sheetData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5F97D4-1A77-4245-8120-8092DD2AD5B3}">
  <dimension ref="A1:I86"/>
  <sheetViews>
    <sheetView zoomScale="68" workbookViewId="0">
      <selection activeCell="O68" sqref="O68"/>
    </sheetView>
  </sheetViews>
  <sheetFormatPr defaultRowHeight="14.25" x14ac:dyDescent="0.45"/>
  <cols>
    <col min="1" max="1" width="12.86328125" customWidth="1"/>
    <col min="2" max="2" width="18.1328125" customWidth="1"/>
    <col min="3" max="3" width="12.6640625" customWidth="1"/>
    <col min="4" max="4" width="13.9296875" customWidth="1"/>
    <col min="7" max="7" width="20.19921875" customWidth="1"/>
  </cols>
  <sheetData>
    <row r="1" spans="1:9" x14ac:dyDescent="0.45">
      <c r="A1" t="s">
        <v>2</v>
      </c>
      <c r="B1" t="s">
        <v>3</v>
      </c>
      <c r="C1" s="15" t="s">
        <v>4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55</v>
      </c>
      <c r="B5" s="9" t="s">
        <v>9</v>
      </c>
      <c r="C5" s="9">
        <f>100-53</f>
        <v>47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56</v>
      </c>
      <c r="B14" s="9" t="s">
        <v>12</v>
      </c>
      <c r="C14" s="9">
        <f>100-55</f>
        <v>45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57</v>
      </c>
      <c r="B23" s="9" t="s">
        <v>13</v>
      </c>
      <c r="C23" s="9">
        <f>100-53</f>
        <v>47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58</v>
      </c>
      <c r="B32" s="17" t="s">
        <v>16</v>
      </c>
      <c r="C32" s="9">
        <f>100-57</f>
        <v>43</v>
      </c>
      <c r="D32" s="9"/>
      <c r="E32" s="9"/>
      <c r="F32" s="9"/>
      <c r="G32" s="9"/>
      <c r="H32" s="9"/>
      <c r="I32" s="10"/>
    </row>
    <row r="33" spans="1:9" x14ac:dyDescent="0.45">
      <c r="A33" s="4"/>
      <c r="B33" s="15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15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15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15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15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15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15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1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59</v>
      </c>
      <c r="B41" s="9" t="s">
        <v>18</v>
      </c>
      <c r="C41" s="9">
        <f>100-59</f>
        <v>41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60</v>
      </c>
      <c r="B50" s="6" t="s">
        <v>19</v>
      </c>
      <c r="C50" s="9">
        <f>100-48</f>
        <v>52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61</v>
      </c>
      <c r="B59" s="6" t="s">
        <v>21</v>
      </c>
      <c r="C59" s="9">
        <f>100-55</f>
        <v>45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62</v>
      </c>
      <c r="B68" s="6" t="s">
        <v>23</v>
      </c>
      <c r="C68" s="9">
        <v>50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63</v>
      </c>
      <c r="B77" s="6" t="s">
        <v>24</v>
      </c>
      <c r="C77" s="9">
        <v>50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B86" s="2"/>
    </row>
  </sheetData>
  <mergeCells count="48"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59:A67"/>
    <mergeCell ref="B59:B67"/>
    <mergeCell ref="C59:C67"/>
    <mergeCell ref="D59:F67"/>
    <mergeCell ref="G59:I67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G4:I4"/>
    <mergeCell ref="D5:F13"/>
    <mergeCell ref="G5:I13"/>
    <mergeCell ref="A14:A22"/>
    <mergeCell ref="B14:B22"/>
    <mergeCell ref="C14:C22"/>
    <mergeCell ref="D14:F22"/>
    <mergeCell ref="G14:I22"/>
    <mergeCell ref="C1:D1"/>
    <mergeCell ref="D4:F4"/>
    <mergeCell ref="A5:A13"/>
    <mergeCell ref="B5:B13"/>
    <mergeCell ref="C5:C13"/>
    <mergeCell ref="A23:A31"/>
    <mergeCell ref="B23:B31"/>
    <mergeCell ref="C23:C31"/>
    <mergeCell ref="D23:F31"/>
    <mergeCell ref="G23:I31"/>
    <mergeCell ref="A50:A58"/>
    <mergeCell ref="B50:B58"/>
    <mergeCell ref="C50:C58"/>
    <mergeCell ref="D50:F58"/>
    <mergeCell ref="G50:I58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57551B-8EB2-4BF4-B1C7-75AA87DBE121}">
  <dimension ref="A1:I86"/>
  <sheetViews>
    <sheetView zoomScale="47" zoomScaleNormal="55" workbookViewId="0">
      <selection activeCell="Z49" sqref="Y45:Z49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39</v>
      </c>
      <c r="B1" t="s">
        <v>27</v>
      </c>
      <c r="C1" s="15" t="s">
        <v>41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8</v>
      </c>
      <c r="B5" s="9" t="s">
        <v>9</v>
      </c>
      <c r="C5" s="9">
        <f>100-78</f>
        <v>22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10</v>
      </c>
      <c r="B14" s="9" t="s">
        <v>12</v>
      </c>
      <c r="C14" s="9">
        <f>100-75</f>
        <v>25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11</v>
      </c>
      <c r="B23" s="9" t="s">
        <v>13</v>
      </c>
      <c r="C23" s="9">
        <f>100-77</f>
        <v>23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15</v>
      </c>
      <c r="B32" s="9" t="s">
        <v>16</v>
      </c>
      <c r="C32" s="9">
        <f>100-80</f>
        <v>20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17</v>
      </c>
      <c r="B41" s="9" t="s">
        <v>18</v>
      </c>
      <c r="C41" s="9">
        <f>100-81</f>
        <v>19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40</v>
      </c>
      <c r="B50" s="6" t="s">
        <v>19</v>
      </c>
      <c r="C50" s="9">
        <f>100-72</f>
        <v>28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20</v>
      </c>
      <c r="B59" s="6" t="s">
        <v>24</v>
      </c>
      <c r="C59" s="9">
        <f>100-71</f>
        <v>29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22</v>
      </c>
      <c r="B68" s="6" t="s">
        <v>23</v>
      </c>
      <c r="C68" s="9">
        <f>100-75</f>
        <v>25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25</v>
      </c>
      <c r="B77" s="6" t="s">
        <v>38</v>
      </c>
      <c r="C77" s="9">
        <f>100-78</f>
        <v>22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B86" s="2"/>
    </row>
  </sheetData>
  <mergeCells count="48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1D02FF-139C-41F6-9A39-0F7D9C12261A}">
  <dimension ref="A1:I94"/>
  <sheetViews>
    <sheetView zoomScale="60" workbookViewId="0">
      <selection activeCell="M55" sqref="M55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42</v>
      </c>
      <c r="B1" t="s">
        <v>27</v>
      </c>
      <c r="C1" s="15" t="s">
        <v>43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45</v>
      </c>
      <c r="B5" s="9" t="s">
        <v>9</v>
      </c>
      <c r="C5" s="9">
        <f>100-83</f>
        <v>17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46</v>
      </c>
      <c r="B14" s="9" t="s">
        <v>12</v>
      </c>
      <c r="C14" s="9">
        <f>100-82</f>
        <v>18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47</v>
      </c>
      <c r="B23" s="9" t="s">
        <v>13</v>
      </c>
      <c r="C23" s="9">
        <f>100-82</f>
        <v>18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48</v>
      </c>
      <c r="B32" s="9" t="s">
        <v>16</v>
      </c>
      <c r="C32" s="9">
        <f>100-86</f>
        <v>14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49</v>
      </c>
      <c r="B41" s="9" t="s">
        <v>18</v>
      </c>
      <c r="C41" s="9">
        <f>100-84</f>
        <v>16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50</v>
      </c>
      <c r="B50" s="6" t="s">
        <v>19</v>
      </c>
      <c r="C50" s="9">
        <f>100-81</f>
        <v>19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51</v>
      </c>
      <c r="B59" s="6" t="s">
        <v>24</v>
      </c>
      <c r="C59" s="9">
        <f>100-83</f>
        <v>17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52</v>
      </c>
      <c r="B68" s="6" t="s">
        <v>23</v>
      </c>
      <c r="C68" s="9">
        <f>100-84</f>
        <v>16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54</v>
      </c>
      <c r="B77" s="6" t="s">
        <v>38</v>
      </c>
      <c r="C77" s="9">
        <f>100-87</f>
        <v>13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53</v>
      </c>
      <c r="B86" s="6" t="s">
        <v>44</v>
      </c>
      <c r="C86" s="9">
        <f>100-85</f>
        <v>15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7586F-810C-440A-9735-BF4461444B57}">
  <dimension ref="A1:I94"/>
  <sheetViews>
    <sheetView topLeftCell="A36" zoomScale="60" workbookViewId="0">
      <selection activeCell="C86" sqref="C86:C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65</v>
      </c>
      <c r="B1" t="s">
        <v>27</v>
      </c>
      <c r="C1" s="15" t="s">
        <v>64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66</v>
      </c>
      <c r="B5" s="9" t="s">
        <v>9</v>
      </c>
      <c r="C5" s="9">
        <f>100-76</f>
        <v>24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67</v>
      </c>
      <c r="B14" s="9" t="s">
        <v>12</v>
      </c>
      <c r="C14" s="9">
        <f>100-78</f>
        <v>22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68</v>
      </c>
      <c r="B23" s="9" t="s">
        <v>13</v>
      </c>
      <c r="C23" s="9">
        <f>100-82</f>
        <v>18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69</v>
      </c>
      <c r="B32" s="9" t="s">
        <v>16</v>
      </c>
      <c r="C32" s="9">
        <f>100-85</f>
        <v>15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70</v>
      </c>
      <c r="B41" s="9" t="s">
        <v>18</v>
      </c>
      <c r="C41" s="9">
        <f>100-83</f>
        <v>17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71</v>
      </c>
      <c r="B50" s="6" t="s">
        <v>19</v>
      </c>
      <c r="C50" s="9">
        <f>100-79</f>
        <v>21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72</v>
      </c>
      <c r="B59" s="6" t="s">
        <v>24</v>
      </c>
      <c r="C59" s="9">
        <f>100-72</f>
        <v>28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73</v>
      </c>
      <c r="B68" s="6" t="s">
        <v>23</v>
      </c>
      <c r="C68" s="9">
        <f>100-78</f>
        <v>22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74</v>
      </c>
      <c r="B77" s="6" t="s">
        <v>38</v>
      </c>
      <c r="C77" s="9">
        <f>100-80</f>
        <v>20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75</v>
      </c>
      <c r="B86" s="6" t="s">
        <v>44</v>
      </c>
      <c r="C86" s="9">
        <f>100-74</f>
        <v>26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5904A9-609C-4111-B950-501A9F39AFC8}">
  <dimension ref="A1:I94"/>
  <sheetViews>
    <sheetView topLeftCell="A27" zoomScale="77" workbookViewId="0">
      <selection sqref="A1:B1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76</v>
      </c>
      <c r="B1" t="s">
        <v>3</v>
      </c>
      <c r="C1" s="15" t="s">
        <v>77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78</v>
      </c>
      <c r="B5" s="9" t="s">
        <v>9</v>
      </c>
      <c r="C5" s="9">
        <f>100-51</f>
        <v>49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79</v>
      </c>
      <c r="B14" s="9" t="s">
        <v>12</v>
      </c>
      <c r="C14" s="9">
        <f>100-59</f>
        <v>41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80</v>
      </c>
      <c r="B23" s="9" t="s">
        <v>13</v>
      </c>
      <c r="C23" s="9">
        <f>100-61</f>
        <v>39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81</v>
      </c>
      <c r="B32" s="9" t="s">
        <v>16</v>
      </c>
      <c r="C32" s="9">
        <f>100-65</f>
        <v>35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82</v>
      </c>
      <c r="B41" s="9" t="s">
        <v>18</v>
      </c>
      <c r="C41" s="9">
        <f>100-62</f>
        <v>38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83</v>
      </c>
      <c r="B50" s="6" t="s">
        <v>19</v>
      </c>
      <c r="C50" s="9">
        <f>100-51</f>
        <v>49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84</v>
      </c>
      <c r="B59" s="6" t="s">
        <v>24</v>
      </c>
      <c r="C59" s="9">
        <f>100-53</f>
        <v>47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85</v>
      </c>
      <c r="B68" s="6" t="s">
        <v>23</v>
      </c>
      <c r="C68" s="9">
        <f>100-50</f>
        <v>50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86</v>
      </c>
      <c r="B77" s="6" t="s">
        <v>38</v>
      </c>
      <c r="C77" s="9">
        <f>100-52</f>
        <v>48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75</v>
      </c>
      <c r="B86" s="6" t="s">
        <v>44</v>
      </c>
      <c r="C86" s="9">
        <f>100-47</f>
        <v>53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C6678D-7DAB-4F28-9564-1A99D727DE1D}">
  <dimension ref="A1:I94"/>
  <sheetViews>
    <sheetView topLeftCell="A71" zoomScale="53" workbookViewId="0">
      <selection activeCell="I106" sqref="I10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88</v>
      </c>
      <c r="B1" t="s">
        <v>3</v>
      </c>
      <c r="C1" s="15" t="s">
        <v>89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90</v>
      </c>
      <c r="B5" s="9" t="s">
        <v>9</v>
      </c>
      <c r="C5" s="9">
        <f>100-44</f>
        <v>56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91</v>
      </c>
      <c r="B14" s="9" t="s">
        <v>12</v>
      </c>
      <c r="C14" s="9">
        <f>100-50</f>
        <v>50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92</v>
      </c>
      <c r="B23" s="9" t="s">
        <v>13</v>
      </c>
      <c r="C23" s="9">
        <f>100-52</f>
        <v>48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93</v>
      </c>
      <c r="B32" s="9" t="s">
        <v>16</v>
      </c>
      <c r="C32" s="9">
        <f>100-53</f>
        <v>47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94</v>
      </c>
      <c r="B41" s="9" t="s">
        <v>18</v>
      </c>
      <c r="C41" s="9">
        <f>100-52</f>
        <v>48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95</v>
      </c>
      <c r="B50" s="6" t="s">
        <v>19</v>
      </c>
      <c r="C50" s="9">
        <f>100-44</f>
        <v>56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98</v>
      </c>
      <c r="B59" s="6" t="s">
        <v>24</v>
      </c>
      <c r="C59" s="9">
        <f>100-43</f>
        <v>57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97</v>
      </c>
      <c r="B68" s="6" t="s">
        <v>23</v>
      </c>
      <c r="C68" s="9">
        <f>100-44</f>
        <v>56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96</v>
      </c>
      <c r="B77" s="6" t="s">
        <v>38</v>
      </c>
      <c r="C77" s="9">
        <f>100-45</f>
        <v>55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99</v>
      </c>
      <c r="B86" s="6" t="s">
        <v>44</v>
      </c>
      <c r="C86" s="9">
        <f>100-43</f>
        <v>57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1F6E4C-1BFB-4AC7-9275-649F15B01BF9}">
  <dimension ref="A1:I94"/>
  <sheetViews>
    <sheetView topLeftCell="A53" zoomScale="54" workbookViewId="0">
      <selection activeCell="K67" sqref="K67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100</v>
      </c>
      <c r="B1" t="s">
        <v>101</v>
      </c>
      <c r="C1" s="15" t="s">
        <v>102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103</v>
      </c>
      <c r="B5" s="9" t="s">
        <v>9</v>
      </c>
      <c r="C5" s="9">
        <f>100-48</f>
        <v>52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104</v>
      </c>
      <c r="B14" s="9" t="s">
        <v>12</v>
      </c>
      <c r="C14" s="9">
        <f>100-52</f>
        <v>48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105</v>
      </c>
      <c r="B23" s="9" t="s">
        <v>13</v>
      </c>
      <c r="C23" s="9">
        <f>100-52</f>
        <v>48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106</v>
      </c>
      <c r="B32" s="9" t="s">
        <v>16</v>
      </c>
      <c r="C32" s="9">
        <f>100-52</f>
        <v>48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107</v>
      </c>
      <c r="B41" s="9" t="s">
        <v>18</v>
      </c>
      <c r="C41" s="9">
        <f>100-48</f>
        <v>52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108</v>
      </c>
      <c r="B50" s="6" t="s">
        <v>19</v>
      </c>
      <c r="C50" s="9">
        <f>100-47</f>
        <v>53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109</v>
      </c>
      <c r="B59" s="6" t="s">
        <v>24</v>
      </c>
      <c r="C59" s="9">
        <f>100-45</f>
        <v>55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110</v>
      </c>
      <c r="B68" s="6" t="s">
        <v>23</v>
      </c>
      <c r="C68" s="9">
        <f>100-45</f>
        <v>55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111</v>
      </c>
      <c r="B77" s="6" t="s">
        <v>38</v>
      </c>
      <c r="C77" s="9">
        <f>100-52</f>
        <v>48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112</v>
      </c>
      <c r="B86" s="6" t="s">
        <v>44</v>
      </c>
      <c r="C86" s="9">
        <f>100-44</f>
        <v>56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AF49B0-C822-4187-9A06-26874EFB52F3}">
  <dimension ref="A1:I94"/>
  <sheetViews>
    <sheetView zoomScale="56" workbookViewId="0">
      <selection activeCell="B5" sqref="B5:B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113</v>
      </c>
      <c r="B1" t="s">
        <v>101</v>
      </c>
      <c r="C1" s="15" t="s">
        <v>124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114</v>
      </c>
      <c r="B5" s="9" t="s">
        <v>9</v>
      </c>
      <c r="C5" s="9">
        <f>100-59</f>
        <v>41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115</v>
      </c>
      <c r="B14" s="9" t="s">
        <v>12</v>
      </c>
      <c r="C14" s="9">
        <f>100-57</f>
        <v>43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116</v>
      </c>
      <c r="B23" s="9" t="s">
        <v>13</v>
      </c>
      <c r="C23" s="9">
        <f>100-58</f>
        <v>42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117</v>
      </c>
      <c r="B32" s="9" t="s">
        <v>16</v>
      </c>
      <c r="C32" s="9">
        <f>100-57</f>
        <v>43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118</v>
      </c>
      <c r="B41" s="9" t="s">
        <v>18</v>
      </c>
      <c r="C41" s="9">
        <f>100-59</f>
        <v>41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119</v>
      </c>
      <c r="B50" s="6" t="s">
        <v>19</v>
      </c>
      <c r="C50" s="9">
        <f>100-49</f>
        <v>51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120</v>
      </c>
      <c r="B59" s="6" t="s">
        <v>24</v>
      </c>
      <c r="C59" s="9">
        <f>100-58</f>
        <v>42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121</v>
      </c>
      <c r="B68" s="6" t="s">
        <v>23</v>
      </c>
      <c r="C68" s="9">
        <f>100-58</f>
        <v>42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122</v>
      </c>
      <c r="B77" s="6" t="s">
        <v>38</v>
      </c>
      <c r="C77" s="9">
        <f>100-56</f>
        <v>44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123</v>
      </c>
      <c r="B86" s="6" t="s">
        <v>44</v>
      </c>
      <c r="C86" s="9">
        <f>100-51</f>
        <v>49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14</vt:i4>
      </vt:variant>
    </vt:vector>
  </HeadingPairs>
  <TitlesOfParts>
    <vt:vector size="14" baseType="lpstr">
      <vt:lpstr>M04</vt:lpstr>
      <vt:lpstr>F02</vt:lpstr>
      <vt:lpstr>F03</vt:lpstr>
      <vt:lpstr>M12</vt:lpstr>
      <vt:lpstr>M01</vt:lpstr>
      <vt:lpstr>M07</vt:lpstr>
      <vt:lpstr>M16</vt:lpstr>
      <vt:lpstr>M05</vt:lpstr>
      <vt:lpstr>M11</vt:lpstr>
      <vt:lpstr>F04</vt:lpstr>
      <vt:lpstr>M09</vt:lpstr>
      <vt:lpstr>M14</vt:lpstr>
      <vt:lpstr>M10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Dhvani Shah</dc:creator>
  <cp:lastModifiedBy>Dhvani Shah</cp:lastModifiedBy>
  <dcterms:created xsi:type="dcterms:W3CDTF">2022-09-17T05:33:21Z</dcterms:created>
  <dcterms:modified xsi:type="dcterms:W3CDTF">2022-10-01T21:43:02Z</dcterms:modified>
</cp:coreProperties>
</file>